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 firstSheet="2"/>
  </bookViews>
  <sheets>
    <sheet name="茅台酒 评估结果明细表" sheetId="5" r:id="rId1"/>
    <sheet name="询价表 (2)" sheetId="9" r:id="rId2"/>
  </sheets>
  <externalReferences>
    <externalReference r:id="rId3"/>
  </externalReferences>
  <definedNames>
    <definedName name="_xlnm._FilterDatabase" localSheetId="0" hidden="1">'茅台酒 评估结果明细表'!#REF!</definedName>
    <definedName name="a">#REF!</definedName>
    <definedName name="aa">#REF!</definedName>
    <definedName name="cost">#REF!</definedName>
    <definedName name="eve">[1]XL4Poppy!$C$39</definedName>
    <definedName name="PRCGAAP">#REF!</definedName>
    <definedName name="PRCGAAP2">#REF!</definedName>
    <definedName name="_xlnm.Print_Area">#REF!</definedName>
    <definedName name="Print_Area_MI">#REF!</definedName>
    <definedName name="Work_Program_By_Area_List">#REF!</definedName>
    <definedName name="低质易耗">#REF!</definedName>
    <definedName name="机器设备">#REF!</definedName>
    <definedName name="年初短期投资">#REF!</definedName>
    <definedName name="年初货币资金">#REF!</definedName>
    <definedName name="年初应收票据">#REF!</definedName>
    <definedName name="전">#REF!</definedName>
    <definedName name="주택사업본부">#REF!</definedName>
    <definedName name="철구사업본부">#REF!</definedName>
    <definedName name="_xlnm._FilterDatabase" localSheetId="1" hidden="1">'询价表 (2)'!$B$1:$B$25</definedName>
    <definedName name="_xlnm.Print_Titles" localSheetId="0">'茅台酒 评估结果明细表'!$1:$2</definedName>
  </definedNames>
  <calcPr calcId="144525"/>
</workbook>
</file>

<file path=xl/sharedStrings.xml><?xml version="1.0" encoding="utf-8"?>
<sst xmlns="http://schemas.openxmlformats.org/spreadsheetml/2006/main" count="166" uniqueCount="37">
  <si>
    <t>罚没酒水明细表</t>
  </si>
  <si>
    <t>编号</t>
  </si>
  <si>
    <t>名称</t>
  </si>
  <si>
    <t>规格</t>
  </si>
  <si>
    <t>计量单位</t>
  </si>
  <si>
    <t>数量</t>
  </si>
  <si>
    <t>备注</t>
  </si>
  <si>
    <t>飞天茅台</t>
  </si>
  <si>
    <t>53%vol 6x500ml</t>
  </si>
  <si>
    <t>箱</t>
  </si>
  <si>
    <t>飞天茅台（淡黄色手提箱）</t>
  </si>
  <si>
    <t>飞天茅台（周转箱内淡黄色手提箱）</t>
  </si>
  <si>
    <t>53%vol 12x500ml</t>
  </si>
  <si>
    <t>53%vol 12x200ml</t>
  </si>
  <si>
    <t>2021
碎一瓶</t>
  </si>
  <si>
    <t>53%vol 6x375ml</t>
  </si>
  <si>
    <t>五粮液 十年</t>
  </si>
  <si>
    <t>50%vol 6x500ml</t>
  </si>
  <si>
    <t>贵州茅台 高尔夫会员酒</t>
  </si>
  <si>
    <t>53%vol 12x375ml</t>
  </si>
  <si>
    <t>53%vol 12x475ml</t>
  </si>
  <si>
    <t>贵州茅台15年</t>
  </si>
  <si>
    <t>53%vol 500ml</t>
  </si>
  <si>
    <t>瓶</t>
  </si>
  <si>
    <t>询价1</t>
  </si>
  <si>
    <t>询价2</t>
  </si>
  <si>
    <t>询价3</t>
  </si>
  <si>
    <t>均价</t>
  </si>
  <si>
    <t>茅台15年</t>
  </si>
  <si>
    <t>53%voL 6x375mL</t>
  </si>
  <si>
    <t>电话询价 王玉玺 15038086999</t>
  </si>
  <si>
    <t>50%voL 6x500mL</t>
  </si>
  <si>
    <t>53%voL 6x500mL</t>
  </si>
  <si>
    <t>53%voL 12x200mL</t>
  </si>
  <si>
    <t>53%voL 12x475L</t>
  </si>
  <si>
    <t>53%voL 500mL</t>
  </si>
  <si>
    <t>合计（元）</t>
  </si>
</sst>
</file>

<file path=xl/styles.xml><?xml version="1.0" encoding="utf-8"?>
<styleSheet xmlns="http://schemas.openxmlformats.org/spreadsheetml/2006/main">
  <numFmts count="4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[$€-2]* #,##0.00_);_([$€-2]* \(#,##0.00\);_([$€-2]* &quot;-&quot;??_)"/>
    <numFmt numFmtId="177" formatCode="#,##0.00\¥;\-#,##0.00\¥"/>
    <numFmt numFmtId="178" formatCode="0.000%"/>
    <numFmt numFmtId="179" formatCode="#,##0.00\¥;[Red]\-#,##0.00\¥"/>
    <numFmt numFmtId="180" formatCode="_-* #,##0\¥_-;\-* #,##0\¥_-;_-* &quot;-&quot;\¥_-;_-@_-"/>
    <numFmt numFmtId="181" formatCode="_-* #,##0_-;\-* #,##0_-;_-* &quot;-&quot;_-;_-@_-"/>
    <numFmt numFmtId="182" formatCode="_(&quot;$&quot;* #,##0_);_(&quot;$&quot;* \(#,##0\);_(&quot;$&quot;* &quot;-&quot;??_);_(@_)"/>
    <numFmt numFmtId="183" formatCode="&quot;\&quot;#,##0;[Red]&quot;\&quot;&quot;\&quot;&quot;\&quot;&quot;\&quot;&quot;\&quot;&quot;\&quot;&quot;\&quot;\-#,##0"/>
    <numFmt numFmtId="184" formatCode="_(* #,##0_);_(* \(#,##0\);_(* &quot;-&quot;_);_(@_)"/>
    <numFmt numFmtId="185" formatCode="_-#,##0_-;\(#,##0\);_-\ \ &quot;-&quot;_-;_-@_-"/>
    <numFmt numFmtId="186" formatCode="_-* #,##0.00_-;\-* #,##0.00_-;_-* &quot;-&quot;??_-;_-@_-"/>
    <numFmt numFmtId="187" formatCode="#,##0\ &quot; &quot;;\(#,##0\)\ ;&quot;—&quot;&quot; &quot;&quot; &quot;&quot; &quot;&quot; &quot;"/>
    <numFmt numFmtId="188" formatCode="_-#,##0%_-;\(#,##0%\);_-\ &quot;-&quot;_-"/>
    <numFmt numFmtId="189" formatCode="#,##0.00_ "/>
    <numFmt numFmtId="190" formatCode="mmm/yyyy;_-\ &quot;N/A&quot;_-;_-\ &quot;-&quot;_-"/>
    <numFmt numFmtId="191" formatCode="_(&quot;$&quot;* #,##0.00_);_(&quot;$&quot;* \(#,##0.00\);_(&quot;$&quot;* &quot;-&quot;??_);_(@_)"/>
    <numFmt numFmtId="192" formatCode="mmm\ dd\,\ yy"/>
    <numFmt numFmtId="193" formatCode="_-#0&quot;.&quot;0,_-;\(#0&quot;.&quot;0,\);_-\ \ &quot;-&quot;_-;_-@_-"/>
    <numFmt numFmtId="194" formatCode="_-* #,##0.00\¥_-;\-* #,##0.00\¥_-;_-* &quot;-&quot;??\¥_-;_-@_-"/>
    <numFmt numFmtId="195" formatCode="_ \¥* #,##0.00_ ;_ \¥* \-#,##0.00_ ;_ \¥* &quot;-&quot;??_ ;_ @_ "/>
    <numFmt numFmtId="196" formatCode="0.0%"/>
    <numFmt numFmtId="197" formatCode="mmm/dd/yyyy;_-\ &quot;N/A&quot;_-;_-\ &quot;-&quot;_-"/>
    <numFmt numFmtId="198" formatCode="_-* #,##0_-;\-* #,##0_-;_-* &quot;-&quot;??_-;_-@_-"/>
    <numFmt numFmtId="199" formatCode="_(* #,##0.00_);_(* \(#,##0.00\);_(* &quot;-&quot;??_);_(@_)"/>
    <numFmt numFmtId="200" formatCode="_-#,##0.00_-;\(#,##0.00\);_-\ \ &quot;-&quot;_-;_-@_-"/>
    <numFmt numFmtId="201" formatCode="#,##0.0"/>
    <numFmt numFmtId="202" formatCode="_-#,###,_-;\(#,###,\);_-\ \ &quot;-&quot;_-;_-@_-"/>
    <numFmt numFmtId="203" formatCode="_(&quot;$&quot;* #,##0_);_(&quot;$&quot;* \(#,##0\);_(&quot;$&quot;* &quot;-&quot;_);_(@_)"/>
    <numFmt numFmtId="204" formatCode="_(&quot;$&quot;* #,##0.0_);_(&quot;$&quot;* \(#,##0.0\);_(&quot;$&quot;* &quot;-&quot;??_);_(@_)"/>
    <numFmt numFmtId="205" formatCode="_-#,###.00,_-;\(#,###.00,\);_-\ \ &quot;-&quot;_-;_-@_-"/>
    <numFmt numFmtId="206" formatCode="&quot;$&quot;#,##0;\-&quot;$&quot;#,##0"/>
    <numFmt numFmtId="207" formatCode="_-#0&quot;.&quot;0000_-;\(#0&quot;.&quot;0000\);_-\ \ &quot;-&quot;_-;_-@_-"/>
    <numFmt numFmtId="208" formatCode="mm/dd/yy_)"/>
    <numFmt numFmtId="209" formatCode="#,##0_ "/>
    <numFmt numFmtId="210" formatCode="#,##0_);\(#,##0\)"/>
    <numFmt numFmtId="211" formatCode="0.00_);[Red]\(0.00\)"/>
  </numFmts>
  <fonts count="84">
    <font>
      <sz val="11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b/>
      <sz val="10"/>
      <color indexed="63"/>
      <name val="宋体"/>
      <charset val="134"/>
    </font>
    <font>
      <sz val="11"/>
      <color rgb="FF3F3F76"/>
      <name val="宋体"/>
      <charset val="0"/>
      <scheme val="minor"/>
    </font>
    <font>
      <sz val="10"/>
      <color indexed="8"/>
      <name val="MS Sans Serif"/>
      <charset val="134"/>
    </font>
    <font>
      <sz val="8"/>
      <name val="Times New Roman"/>
      <charset val="134"/>
    </font>
    <font>
      <b/>
      <sz val="10"/>
      <color indexed="52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name val="Arial"/>
      <charset val="134"/>
    </font>
    <font>
      <sz val="10"/>
      <color indexed="9"/>
      <name val="宋体"/>
      <charset val="134"/>
    </font>
    <font>
      <b/>
      <sz val="11"/>
      <color theme="3"/>
      <name val="宋体"/>
      <charset val="134"/>
      <scheme val="minor"/>
    </font>
    <font>
      <sz val="10"/>
      <color indexed="8"/>
      <name val="Arial"/>
      <charset val="134"/>
    </font>
    <font>
      <sz val="10"/>
      <color indexed="16"/>
      <name val="MS Serif"/>
      <charset val="134"/>
    </font>
    <font>
      <sz val="11"/>
      <color rgb="FFFF0000"/>
      <name val="宋体"/>
      <charset val="0"/>
      <scheme val="minor"/>
    </font>
    <font>
      <sz val="12"/>
      <name val="Times New Roman"/>
      <charset val="134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0"/>
      <color indexed="8"/>
      <name val="宋体"/>
      <charset val="134"/>
    </font>
    <font>
      <sz val="10"/>
      <color indexed="20"/>
      <name val="宋体"/>
      <charset val="134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10"/>
      <color indexed="52"/>
      <name val="宋体"/>
      <charset val="134"/>
    </font>
    <font>
      <sz val="11"/>
      <color indexed="17"/>
      <name val="宋体"/>
      <charset val="134"/>
    </font>
    <font>
      <sz val="10"/>
      <name val="MS Sans Serif"/>
      <charset val="134"/>
    </font>
    <font>
      <b/>
      <sz val="24"/>
      <color indexed="20"/>
      <name val="隶书"/>
      <charset val="134"/>
    </font>
    <font>
      <sz val="10"/>
      <color indexed="60"/>
      <name val="宋体"/>
      <charset val="134"/>
    </font>
    <font>
      <sz val="12"/>
      <name val="???"/>
      <charset val="134"/>
    </font>
    <font>
      <b/>
      <sz val="18"/>
      <color indexed="62"/>
      <name val="宋体"/>
      <charset val="134"/>
    </font>
    <font>
      <sz val="10"/>
      <name val="Times New Roman"/>
      <charset val="134"/>
    </font>
    <font>
      <sz val="11"/>
      <name val="ＭＳ Ｐゴシック"/>
      <charset val="134"/>
    </font>
    <font>
      <sz val="8"/>
      <name val="Arial"/>
      <charset val="134"/>
    </font>
    <font>
      <sz val="10"/>
      <color indexed="17"/>
      <name val="宋体"/>
      <charset val="134"/>
    </font>
    <font>
      <u val="singleAccounting"/>
      <vertAlign val="subscript"/>
      <sz val="10"/>
      <name val="Times New Roman"/>
      <charset val="134"/>
    </font>
    <font>
      <sz val="11"/>
      <name val="蹈框"/>
      <charset val="134"/>
    </font>
    <font>
      <i/>
      <sz val="9"/>
      <name val="Times New Roman"/>
      <charset val="134"/>
    </font>
    <font>
      <b/>
      <sz val="10"/>
      <name val="Helv"/>
      <charset val="134"/>
    </font>
    <font>
      <b/>
      <sz val="10"/>
      <name val="MS Sans Serif"/>
      <charset val="134"/>
    </font>
    <font>
      <i/>
      <sz val="12"/>
      <name val="Times New Roman"/>
      <charset val="134"/>
    </font>
    <font>
      <b/>
      <sz val="11"/>
      <name val="Helv"/>
      <charset val="134"/>
    </font>
    <font>
      <b/>
      <sz val="8"/>
      <name val="Arial"/>
      <charset val="134"/>
    </font>
    <font>
      <b/>
      <sz val="13"/>
      <color indexed="62"/>
      <name val="宋体"/>
      <charset val="134"/>
    </font>
    <font>
      <b/>
      <sz val="10"/>
      <color indexed="8"/>
      <name val="宋体"/>
      <charset val="134"/>
    </font>
    <font>
      <sz val="10"/>
      <name val="MS Serif"/>
      <charset val="134"/>
    </font>
    <font>
      <sz val="10"/>
      <name val="Courier"/>
      <charset val="134"/>
    </font>
    <font>
      <sz val="20"/>
      <name val="Letter Gothic (W1)"/>
      <charset val="134"/>
    </font>
    <font>
      <sz val="11"/>
      <name val="Times New Roman"/>
      <charset val="134"/>
    </font>
    <font>
      <b/>
      <sz val="12"/>
      <name val="Helv"/>
      <charset val="134"/>
    </font>
    <font>
      <b/>
      <sz val="12"/>
      <name val="Arial"/>
      <charset val="134"/>
    </font>
    <font>
      <b/>
      <sz val="12"/>
      <name val="MS Sans Serif"/>
      <charset val="134"/>
    </font>
    <font>
      <sz val="18"/>
      <name val="Times New Roman"/>
      <charset val="134"/>
    </font>
    <font>
      <b/>
      <sz val="13"/>
      <name val="Times New Roman"/>
      <charset val="134"/>
    </font>
    <font>
      <b/>
      <i/>
      <sz val="12"/>
      <name val="Times New Roman"/>
      <charset val="134"/>
    </font>
    <font>
      <sz val="7"/>
      <name val="Small Fonts"/>
      <charset val="134"/>
    </font>
    <font>
      <sz val="10"/>
      <name val="Helv"/>
      <charset val="134"/>
    </font>
    <font>
      <sz val="10"/>
      <name val="Tms Rmn"/>
      <charset val="134"/>
    </font>
    <font>
      <b/>
      <sz val="14"/>
      <color indexed="9"/>
      <name val="Times New Roman"/>
      <charset val="134"/>
    </font>
    <font>
      <sz val="12"/>
      <name val="MS Sans Serif"/>
      <charset val="134"/>
    </font>
    <font>
      <b/>
      <sz val="8"/>
      <color indexed="8"/>
      <name val="Helv"/>
      <charset val="134"/>
    </font>
    <font>
      <b/>
      <sz val="15"/>
      <color indexed="62"/>
      <name val="宋体"/>
      <charset val="134"/>
    </font>
    <font>
      <b/>
      <sz val="11"/>
      <color indexed="62"/>
      <name val="宋体"/>
      <charset val="134"/>
    </font>
    <font>
      <sz val="11"/>
      <color indexed="20"/>
      <name val="宋体"/>
      <charset val="134"/>
    </font>
    <font>
      <sz val="10"/>
      <name val="宋体"/>
      <charset val="134"/>
    </font>
    <font>
      <b/>
      <sz val="10"/>
      <color indexed="9"/>
      <name val="宋体"/>
      <charset val="134"/>
    </font>
    <font>
      <i/>
      <sz val="10"/>
      <color indexed="23"/>
      <name val="宋体"/>
      <charset val="134"/>
    </font>
    <font>
      <sz val="10"/>
      <color indexed="10"/>
      <name val="宋体"/>
      <charset val="134"/>
    </font>
    <font>
      <sz val="10"/>
      <color indexed="62"/>
      <name val="宋体"/>
      <charset val="134"/>
    </font>
    <font>
      <sz val="12"/>
      <name val="바탕체"/>
      <charset val="134"/>
    </font>
  </fonts>
  <fills count="5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345">
    <xf numFmtId="176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176" fontId="6" fillId="0" borderId="0"/>
    <xf numFmtId="0" fontId="7" fillId="3" borderId="0" applyNumberFormat="0" applyBorder="0" applyAlignment="0" applyProtection="0">
      <alignment vertical="center"/>
    </xf>
    <xf numFmtId="176" fontId="8" fillId="4" borderId="2" applyNumberFormat="0" applyAlignment="0" applyProtection="0">
      <alignment vertical="center"/>
    </xf>
    <xf numFmtId="0" fontId="9" fillId="5" borderId="3" applyNumberFormat="0" applyAlignment="0" applyProtection="0">
      <alignment vertical="center"/>
    </xf>
    <xf numFmtId="176" fontId="10" fillId="0" borderId="0"/>
    <xf numFmtId="176" fontId="11" fillId="0" borderId="0">
      <alignment horizontal="center" wrapText="1"/>
      <protection locked="0"/>
    </xf>
    <xf numFmtId="41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176" fontId="12" fillId="4" borderId="4" applyNumberFormat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177" fontId="6" fillId="9" borderId="0"/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181" fontId="17" fillId="0" borderId="0" applyFont="0" applyFill="0" applyBorder="0" applyAlignment="0" applyProtection="0"/>
    <xf numFmtId="0" fontId="0" fillId="10" borderId="5" applyNumberFormat="0" applyFont="0" applyAlignment="0" applyProtection="0">
      <alignment vertical="center"/>
    </xf>
    <xf numFmtId="176" fontId="6" fillId="0" borderId="0"/>
    <xf numFmtId="176" fontId="18" fillId="1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176" fontId="20" fillId="0" borderId="0">
      <alignment vertical="top"/>
      <protection locked="0"/>
    </xf>
    <xf numFmtId="0" fontId="14" fillId="12" borderId="0" applyNumberFormat="0" applyBorder="0" applyAlignment="0" applyProtection="0">
      <alignment vertical="center"/>
    </xf>
    <xf numFmtId="177" fontId="6" fillId="9" borderId="0"/>
    <xf numFmtId="176" fontId="21" fillId="0" borderId="0" applyNumberFormat="0" applyAlignment="0">
      <alignment horizontal="left"/>
    </xf>
    <xf numFmtId="0" fontId="22" fillId="0" borderId="0" applyNumberFormat="0" applyFill="0" applyBorder="0" applyAlignment="0" applyProtection="0">
      <alignment vertical="center"/>
    </xf>
    <xf numFmtId="176" fontId="23" fillId="0" borderId="0"/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176" fontId="17" fillId="0" borderId="0"/>
    <xf numFmtId="0" fontId="27" fillId="0" borderId="6" applyNumberFormat="0" applyFill="0" applyAlignment="0" applyProtection="0">
      <alignment vertical="center"/>
    </xf>
    <xf numFmtId="176" fontId="23" fillId="0" borderId="0"/>
    <xf numFmtId="177" fontId="6" fillId="9" borderId="0"/>
    <xf numFmtId="0" fontId="14" fillId="13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8" fillId="15" borderId="8" applyNumberFormat="0" applyAlignment="0" applyProtection="0">
      <alignment vertical="center"/>
    </xf>
    <xf numFmtId="176" fontId="23" fillId="0" borderId="0" applyFont="0" applyFill="0" applyBorder="0" applyAlignment="0" applyProtection="0"/>
    <xf numFmtId="0" fontId="29" fillId="15" borderId="3" applyNumberFormat="0" applyAlignment="0" applyProtection="0">
      <alignment vertical="center"/>
    </xf>
    <xf numFmtId="176" fontId="30" fillId="16" borderId="0" applyNumberFormat="0" applyBorder="0" applyAlignment="0" applyProtection="0">
      <alignment vertical="center"/>
    </xf>
    <xf numFmtId="176" fontId="31" fillId="17" borderId="0" applyNumberFormat="0" applyBorder="0" applyAlignment="0" applyProtection="0">
      <alignment vertical="center"/>
    </xf>
    <xf numFmtId="0" fontId="32" fillId="18" borderId="9" applyNumberFormat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176" fontId="17" fillId="0" borderId="0">
      <protection locked="0"/>
    </xf>
    <xf numFmtId="0" fontId="14" fillId="20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176" fontId="30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176" fontId="38" fillId="0" borderId="12" applyNumberFormat="0" applyFill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176" fontId="39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176" fontId="8" fillId="4" borderId="2" applyNumberFormat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176" fontId="17" fillId="0" borderId="0"/>
    <xf numFmtId="176" fontId="40" fillId="0" borderId="0" applyNumberFormat="0" applyFont="0" applyFill="0" applyBorder="0" applyAlignment="0" applyProtection="0">
      <alignment horizontal="left"/>
    </xf>
    <xf numFmtId="0" fontId="14" fillId="3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195" fontId="41" fillId="0" borderId="0">
      <alignment horizontal="center" vertical="center"/>
      <protection locked="0"/>
    </xf>
    <xf numFmtId="176" fontId="12" fillId="4" borderId="4" applyNumberFormat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14" fillId="35" borderId="0" applyNumberFormat="0" applyBorder="0" applyAlignment="0" applyProtection="0">
      <alignment vertical="center"/>
    </xf>
    <xf numFmtId="0" fontId="7" fillId="3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199" fontId="23" fillId="0" borderId="0" applyFont="0" applyFill="0" applyBorder="0" applyAlignment="0" applyProtection="0"/>
    <xf numFmtId="176" fontId="42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176" fontId="17" fillId="0" borderId="0">
      <protection locked="0"/>
    </xf>
    <xf numFmtId="176" fontId="43" fillId="0" borderId="0"/>
    <xf numFmtId="176" fontId="44" fillId="0" borderId="0" applyNumberFormat="0" applyFill="0" applyBorder="0" applyAlignment="0" applyProtection="0">
      <alignment vertical="center"/>
    </xf>
    <xf numFmtId="176" fontId="17" fillId="0" borderId="0">
      <protection locked="0"/>
    </xf>
    <xf numFmtId="49" fontId="45" fillId="0" borderId="0" applyProtection="0">
      <alignment horizontal="left"/>
    </xf>
    <xf numFmtId="182" fontId="6" fillId="0" borderId="0" applyFont="0" applyFill="0" applyBorder="0" applyAlignment="0" applyProtection="0"/>
    <xf numFmtId="176" fontId="23" fillId="0" borderId="0" applyFont="0" applyFill="0" applyBorder="0" applyAlignment="0" applyProtection="0"/>
    <xf numFmtId="176" fontId="17" fillId="0" borderId="0">
      <protection locked="0"/>
    </xf>
    <xf numFmtId="176" fontId="17" fillId="0" borderId="0">
      <protection locked="0"/>
    </xf>
    <xf numFmtId="176" fontId="46" fillId="0" borderId="0" applyFont="0" applyFill="0" applyBorder="0" applyAlignment="0" applyProtection="0"/>
    <xf numFmtId="176" fontId="46" fillId="0" borderId="0" applyFont="0" applyFill="0" applyBorder="0" applyAlignment="0" applyProtection="0"/>
    <xf numFmtId="176" fontId="23" fillId="0" borderId="0"/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176" fontId="17" fillId="0" borderId="0">
      <protection locked="0"/>
    </xf>
    <xf numFmtId="205" fontId="45" fillId="0" borderId="0" applyFill="0" applyBorder="0" applyProtection="0">
      <alignment horizontal="right"/>
    </xf>
    <xf numFmtId="176" fontId="42" fillId="39" borderId="0" applyNumberFormat="0" applyBorder="0" applyAlignment="0" applyProtection="0">
      <alignment vertical="center"/>
    </xf>
    <xf numFmtId="176" fontId="17" fillId="0" borderId="0">
      <protection locked="0"/>
    </xf>
    <xf numFmtId="176" fontId="17" fillId="0" borderId="0">
      <protection locked="0"/>
    </xf>
    <xf numFmtId="176" fontId="23" fillId="0" borderId="0" applyNumberFormat="0" applyFont="0" applyFill="0" applyBorder="0" applyAlignment="0" applyProtection="0">
      <alignment horizontal="left"/>
    </xf>
    <xf numFmtId="176" fontId="23" fillId="0" borderId="0" applyNumberFormat="0" applyFill="0" applyBorder="0" applyAlignment="0" applyProtection="0"/>
    <xf numFmtId="176" fontId="18" fillId="42" borderId="0" applyNumberFormat="0" applyBorder="0" applyAlignment="0" applyProtection="0">
      <alignment vertical="center"/>
    </xf>
    <xf numFmtId="176" fontId="17" fillId="0" borderId="0"/>
    <xf numFmtId="176" fontId="17" fillId="0" borderId="0"/>
    <xf numFmtId="176" fontId="17" fillId="0" borderId="0"/>
    <xf numFmtId="176" fontId="17" fillId="0" borderId="0"/>
    <xf numFmtId="179" fontId="6" fillId="0" borderId="0" applyNumberFormat="0" applyFill="0" applyBorder="0" applyAlignment="0" applyProtection="0">
      <alignment horizontal="left"/>
    </xf>
    <xf numFmtId="176" fontId="17" fillId="0" borderId="0"/>
    <xf numFmtId="176" fontId="17" fillId="0" borderId="0"/>
    <xf numFmtId="176" fontId="30" fillId="11" borderId="0" applyNumberFormat="0" applyBorder="0" applyAlignment="0" applyProtection="0">
      <alignment vertical="center"/>
    </xf>
    <xf numFmtId="176" fontId="17" fillId="0" borderId="0"/>
    <xf numFmtId="176" fontId="47" fillId="43" borderId="1"/>
    <xf numFmtId="176" fontId="48" fillId="27" borderId="0" applyNumberFormat="0" applyBorder="0" applyAlignment="0" applyProtection="0">
      <alignment vertical="center"/>
    </xf>
    <xf numFmtId="176" fontId="17" fillId="0" borderId="0"/>
    <xf numFmtId="176" fontId="30" fillId="44" borderId="0" applyNumberFormat="0" applyBorder="0" applyAlignment="0" applyProtection="0">
      <alignment vertical="center"/>
    </xf>
    <xf numFmtId="179" fontId="6" fillId="0" borderId="0" applyNumberFormat="0" applyFill="0" applyBorder="0" applyAlignment="0" applyProtection="0">
      <alignment horizontal="left"/>
    </xf>
    <xf numFmtId="176" fontId="17" fillId="0" borderId="0"/>
    <xf numFmtId="43" fontId="6" fillId="0" borderId="0" applyFont="0" applyFill="0" applyBorder="0" applyAlignment="0" applyProtection="0">
      <alignment vertical="center"/>
    </xf>
    <xf numFmtId="176" fontId="17" fillId="0" borderId="0">
      <protection locked="0"/>
    </xf>
    <xf numFmtId="176" fontId="17" fillId="0" borderId="0">
      <protection locked="0"/>
    </xf>
    <xf numFmtId="176" fontId="44" fillId="0" borderId="0" applyNumberFormat="0" applyFill="0" applyBorder="0" applyAlignment="0" applyProtection="0">
      <alignment vertical="center"/>
    </xf>
    <xf numFmtId="176" fontId="17" fillId="0" borderId="0">
      <protection locked="0"/>
    </xf>
    <xf numFmtId="176" fontId="17" fillId="0" borderId="0"/>
    <xf numFmtId="176" fontId="17" fillId="0" borderId="0">
      <protection locked="0"/>
    </xf>
    <xf numFmtId="176" fontId="17" fillId="0" borderId="0">
      <protection locked="0"/>
    </xf>
    <xf numFmtId="176" fontId="20" fillId="0" borderId="0">
      <alignment vertical="top"/>
      <protection locked="0"/>
    </xf>
    <xf numFmtId="176" fontId="18" fillId="39" borderId="0" applyNumberFormat="0" applyBorder="0" applyAlignment="0" applyProtection="0">
      <alignment vertical="center"/>
    </xf>
    <xf numFmtId="176" fontId="17" fillId="0" borderId="0">
      <protection locked="0"/>
    </xf>
    <xf numFmtId="176" fontId="17" fillId="0" borderId="0"/>
    <xf numFmtId="176" fontId="18" fillId="45" borderId="0" applyNumberFormat="0" applyBorder="0" applyAlignment="0" applyProtection="0">
      <alignment vertical="center"/>
    </xf>
    <xf numFmtId="185" fontId="45" fillId="0" borderId="0" applyFill="0" applyBorder="0" applyProtection="0">
      <alignment horizontal="right"/>
    </xf>
    <xf numFmtId="200" fontId="45" fillId="0" borderId="0" applyFill="0" applyBorder="0" applyProtection="0">
      <alignment horizontal="right"/>
    </xf>
    <xf numFmtId="176" fontId="31" fillId="17" borderId="0" applyNumberFormat="0" applyBorder="0" applyAlignment="0" applyProtection="0">
      <alignment vertical="center"/>
    </xf>
    <xf numFmtId="197" fontId="49" fillId="0" borderId="0" applyFill="0" applyBorder="0" applyProtection="0">
      <alignment horizontal="center"/>
    </xf>
    <xf numFmtId="190" fontId="49" fillId="0" borderId="0" applyFill="0" applyBorder="0" applyProtection="0">
      <alignment horizontal="center"/>
    </xf>
    <xf numFmtId="202" fontId="45" fillId="0" borderId="0" applyFill="0" applyBorder="0" applyProtection="0">
      <alignment horizontal="right"/>
    </xf>
    <xf numFmtId="14" fontId="11" fillId="0" borderId="0">
      <alignment horizontal="center" wrapText="1"/>
      <protection locked="0"/>
    </xf>
    <xf numFmtId="176" fontId="6" fillId="0" borderId="0"/>
    <xf numFmtId="176" fontId="50" fillId="0" borderId="0"/>
    <xf numFmtId="188" fontId="51" fillId="0" borderId="0" applyFill="0" applyBorder="0" applyProtection="0">
      <alignment horizontal="right"/>
    </xf>
    <xf numFmtId="193" fontId="45" fillId="0" borderId="0" applyFill="0" applyBorder="0" applyProtection="0">
      <alignment horizontal="right"/>
    </xf>
    <xf numFmtId="207" fontId="45" fillId="0" borderId="0" applyFill="0" applyBorder="0" applyProtection="0">
      <alignment horizontal="right"/>
    </xf>
    <xf numFmtId="176" fontId="30" fillId="4" borderId="0" applyNumberFormat="0" applyBorder="0" applyAlignment="0" applyProtection="0">
      <alignment vertical="center"/>
    </xf>
    <xf numFmtId="176" fontId="30" fillId="4" borderId="0" applyNumberFormat="0" applyBorder="0" applyAlignment="0" applyProtection="0">
      <alignment vertical="center"/>
    </xf>
    <xf numFmtId="176" fontId="45" fillId="0" borderId="0"/>
    <xf numFmtId="176" fontId="30" fillId="44" borderId="0" applyNumberFormat="0" applyBorder="0" applyAlignment="0" applyProtection="0">
      <alignment vertical="center"/>
    </xf>
    <xf numFmtId="179" fontId="6" fillId="0" borderId="0" applyNumberFormat="0" applyFill="0" applyBorder="0" applyAlignment="0" applyProtection="0">
      <alignment horizontal="left"/>
    </xf>
    <xf numFmtId="176" fontId="30" fillId="22" borderId="0" applyNumberFormat="0" applyBorder="0" applyAlignment="0" applyProtection="0">
      <alignment vertical="center"/>
    </xf>
    <xf numFmtId="176" fontId="30" fillId="4" borderId="0" applyNumberFormat="0" applyBorder="0" applyAlignment="0" applyProtection="0">
      <alignment vertical="center"/>
    </xf>
    <xf numFmtId="176" fontId="23" fillId="0" borderId="0" applyNumberFormat="0" applyFill="0" applyBorder="0" applyAlignment="0" applyProtection="0"/>
    <xf numFmtId="176" fontId="30" fillId="4" borderId="0" applyNumberFormat="0" applyBorder="0" applyAlignment="0" applyProtection="0">
      <alignment vertical="center"/>
    </xf>
    <xf numFmtId="180" fontId="6" fillId="0" borderId="0" applyFont="0" applyFill="0" applyBorder="0" applyAlignment="0" applyProtection="0"/>
    <xf numFmtId="176" fontId="6" fillId="0" borderId="0"/>
    <xf numFmtId="176" fontId="30" fillId="46" borderId="0" applyNumberFormat="0" applyBorder="0" applyAlignment="0" applyProtection="0">
      <alignment vertical="center"/>
    </xf>
    <xf numFmtId="40" fontId="46" fillId="0" borderId="0" applyFont="0" applyFill="0" applyBorder="0" applyAlignment="0" applyProtection="0"/>
    <xf numFmtId="176" fontId="30" fillId="46" borderId="0" applyNumberFormat="0" applyBorder="0" applyAlignment="0" applyProtection="0">
      <alignment vertical="center"/>
    </xf>
    <xf numFmtId="176" fontId="30" fillId="44" borderId="0" applyNumberFormat="0" applyBorder="0" applyAlignment="0" applyProtection="0">
      <alignment vertical="center"/>
    </xf>
    <xf numFmtId="176" fontId="30" fillId="44" borderId="0" applyNumberFormat="0" applyBorder="0" applyAlignment="0" applyProtection="0">
      <alignment vertical="center"/>
    </xf>
    <xf numFmtId="176" fontId="30" fillId="16" borderId="0" applyNumberFormat="0" applyBorder="0" applyAlignment="0" applyProtection="0">
      <alignment vertical="center"/>
    </xf>
    <xf numFmtId="176" fontId="39" fillId="27" borderId="0" applyNumberFormat="0" applyBorder="0" applyAlignment="0" applyProtection="0">
      <alignment vertical="center"/>
    </xf>
    <xf numFmtId="176" fontId="30" fillId="16" borderId="0" applyNumberFormat="0" applyBorder="0" applyAlignment="0" applyProtection="0">
      <alignment vertical="center"/>
    </xf>
    <xf numFmtId="176" fontId="30" fillId="11" borderId="0" applyNumberFormat="0" applyBorder="0" applyAlignment="0" applyProtection="0">
      <alignment vertical="center"/>
    </xf>
    <xf numFmtId="176" fontId="30" fillId="39" borderId="0" applyNumberFormat="0" applyBorder="0" applyAlignment="0" applyProtection="0">
      <alignment vertical="center"/>
    </xf>
    <xf numFmtId="176" fontId="30" fillId="39" borderId="0" applyNumberFormat="0" applyBorder="0" applyAlignment="0" applyProtection="0">
      <alignment vertical="center"/>
    </xf>
    <xf numFmtId="176" fontId="30" fillId="16" borderId="0" applyNumberFormat="0" applyBorder="0" applyAlignment="0" applyProtection="0">
      <alignment vertical="center"/>
    </xf>
    <xf numFmtId="176" fontId="30" fillId="47" borderId="0" applyNumberFormat="0" applyBorder="0" applyAlignment="0" applyProtection="0">
      <alignment vertical="center"/>
    </xf>
    <xf numFmtId="176" fontId="30" fillId="47" borderId="0" applyNumberFormat="0" applyBorder="0" applyAlignment="0" applyProtection="0">
      <alignment vertical="center"/>
    </xf>
    <xf numFmtId="176" fontId="30" fillId="44" borderId="0" applyNumberFormat="0" applyBorder="0" applyAlignment="0" applyProtection="0">
      <alignment vertical="center"/>
    </xf>
    <xf numFmtId="176" fontId="30" fillId="44" borderId="0" applyNumberFormat="0" applyBorder="0" applyAlignment="0" applyProtection="0">
      <alignment vertical="center"/>
    </xf>
    <xf numFmtId="192" fontId="6" fillId="0" borderId="0" applyFont="0" applyFill="0" applyBorder="0" applyAlignment="0" applyProtection="0"/>
    <xf numFmtId="176" fontId="18" fillId="48" borderId="0" applyNumberFormat="0" applyBorder="0" applyAlignment="0" applyProtection="0">
      <alignment vertical="center"/>
    </xf>
    <xf numFmtId="38" fontId="46" fillId="0" borderId="0" applyFont="0" applyFill="0" applyBorder="0" applyAlignment="0" applyProtection="0"/>
    <xf numFmtId="176" fontId="18" fillId="48" borderId="0" applyNumberFormat="0" applyBorder="0" applyAlignment="0" applyProtection="0">
      <alignment vertical="center"/>
    </xf>
    <xf numFmtId="176" fontId="18" fillId="11" borderId="0" applyNumberFormat="0" applyBorder="0" applyAlignment="0" applyProtection="0">
      <alignment vertical="center"/>
    </xf>
    <xf numFmtId="176" fontId="23" fillId="0" borderId="0" applyNumberFormat="0" applyFill="0" applyBorder="0" applyAlignment="0" applyProtection="0"/>
    <xf numFmtId="176" fontId="18" fillId="39" borderId="0" applyNumberFormat="0" applyBorder="0" applyAlignment="0" applyProtection="0">
      <alignment vertical="center"/>
    </xf>
    <xf numFmtId="176" fontId="18" fillId="16" borderId="0" applyNumberFormat="0" applyBorder="0" applyAlignment="0" applyProtection="0">
      <alignment vertical="center"/>
    </xf>
    <xf numFmtId="176" fontId="18" fillId="16" borderId="0" applyNumberFormat="0" applyBorder="0" applyAlignment="0" applyProtection="0">
      <alignment vertical="center"/>
    </xf>
    <xf numFmtId="176" fontId="18" fillId="48" borderId="0" applyNumberFormat="0" applyBorder="0" applyAlignment="0" applyProtection="0">
      <alignment vertical="center"/>
    </xf>
    <xf numFmtId="176" fontId="18" fillId="48" borderId="0" applyNumberFormat="0" applyBorder="0" applyAlignment="0" applyProtection="0">
      <alignment vertical="center"/>
    </xf>
    <xf numFmtId="176" fontId="18" fillId="44" borderId="0" applyNumberFormat="0" applyBorder="0" applyAlignment="0" applyProtection="0">
      <alignment vertical="center"/>
    </xf>
    <xf numFmtId="176" fontId="18" fillId="44" borderId="0" applyNumberFormat="0" applyBorder="0" applyAlignment="0" applyProtection="0">
      <alignment vertical="center"/>
    </xf>
    <xf numFmtId="198" fontId="23" fillId="0" borderId="0" applyFill="0" applyBorder="0" applyAlignment="0"/>
    <xf numFmtId="176" fontId="52" fillId="0" borderId="0"/>
    <xf numFmtId="183" fontId="17" fillId="0" borderId="0"/>
    <xf numFmtId="176" fontId="53" fillId="0" borderId="0" applyNumberFormat="0" applyFill="0" applyBorder="0" applyAlignment="0" applyProtection="0"/>
    <xf numFmtId="204" fontId="6" fillId="0" borderId="0" applyFont="0" applyFill="0" applyBorder="0" applyAlignment="0" applyProtection="0"/>
    <xf numFmtId="176" fontId="54" fillId="0" borderId="0" applyFill="0" applyBorder="0">
      <alignment horizontal="right"/>
    </xf>
    <xf numFmtId="176" fontId="23" fillId="0" borderId="0" applyFill="0" applyBorder="0">
      <alignment horizontal="right"/>
    </xf>
    <xf numFmtId="176" fontId="55" fillId="0" borderId="13"/>
    <xf numFmtId="176" fontId="56" fillId="0" borderId="14">
      <alignment horizontal="center"/>
    </xf>
    <xf numFmtId="38" fontId="47" fillId="16" borderId="0" applyNumberFormat="0" applyBorder="0" applyAlignment="0" applyProtection="0"/>
    <xf numFmtId="176" fontId="57" fillId="0" borderId="15" applyNumberFormat="0" applyFill="0" applyAlignment="0" applyProtection="0">
      <alignment vertical="center"/>
    </xf>
    <xf numFmtId="183" fontId="17" fillId="0" borderId="0"/>
    <xf numFmtId="183" fontId="17" fillId="0" borderId="0"/>
    <xf numFmtId="178" fontId="6" fillId="0" borderId="0" applyFont="0" applyFill="0" applyBorder="0" applyAlignment="0" applyProtection="0"/>
    <xf numFmtId="183" fontId="17" fillId="0" borderId="0"/>
    <xf numFmtId="183" fontId="17" fillId="0" borderId="0"/>
    <xf numFmtId="176" fontId="58" fillId="0" borderId="16" applyNumberFormat="0" applyFill="0" applyAlignment="0" applyProtection="0">
      <alignment vertical="center"/>
    </xf>
    <xf numFmtId="183" fontId="17" fillId="0" borderId="0"/>
    <xf numFmtId="176" fontId="58" fillId="0" borderId="16" applyNumberFormat="0" applyFill="0" applyAlignment="0" applyProtection="0">
      <alignment vertical="center"/>
    </xf>
    <xf numFmtId="183" fontId="17" fillId="0" borderId="0"/>
    <xf numFmtId="183" fontId="17" fillId="0" borderId="0"/>
    <xf numFmtId="41" fontId="17" fillId="0" borderId="0" applyFont="0" applyFill="0" applyBorder="0" applyAlignment="0" applyProtection="0"/>
    <xf numFmtId="186" fontId="45" fillId="0" borderId="0" applyFont="0" applyFill="0" applyBorder="0" applyAlignment="0" applyProtection="0"/>
    <xf numFmtId="201" fontId="45" fillId="0" borderId="0"/>
    <xf numFmtId="176" fontId="59" fillId="0" borderId="0" applyNumberFormat="0" applyAlignment="0">
      <alignment horizontal="left"/>
    </xf>
    <xf numFmtId="176" fontId="60" fillId="0" borderId="0" applyNumberFormat="0" applyAlignment="0"/>
    <xf numFmtId="203" fontId="61" fillId="0" borderId="0" applyFont="0" applyFill="0" applyBorder="0" applyAlignment="0" applyProtection="0"/>
    <xf numFmtId="196" fontId="6" fillId="0" borderId="0" applyFont="0" applyFill="0" applyBorder="0" applyAlignment="0" applyProtection="0"/>
    <xf numFmtId="191" fontId="61" fillId="0" borderId="0" applyFont="0" applyFill="0" applyBorder="0" applyAlignment="0" applyProtection="0"/>
    <xf numFmtId="15" fontId="40" fillId="0" borderId="0"/>
    <xf numFmtId="176" fontId="45" fillId="0" borderId="0" applyFont="0" applyFill="0" applyBorder="0" applyAlignment="0" applyProtection="0"/>
    <xf numFmtId="176" fontId="23" fillId="0" borderId="0" applyFont="0" applyFill="0" applyBorder="0" applyAlignment="0" applyProtection="0"/>
    <xf numFmtId="176" fontId="17" fillId="0" borderId="0">
      <protection locked="0"/>
    </xf>
    <xf numFmtId="177" fontId="6" fillId="49" borderId="0"/>
    <xf numFmtId="187" fontId="62" fillId="0" borderId="0">
      <alignment horizontal="right"/>
    </xf>
    <xf numFmtId="176" fontId="17" fillId="0" borderId="0"/>
    <xf numFmtId="43" fontId="23" fillId="0" borderId="0" applyFont="0" applyFill="0" applyBorder="0" applyAlignment="0" applyProtection="0"/>
    <xf numFmtId="176" fontId="47" fillId="16" borderId="0" applyNumberFormat="0" applyBorder="0" applyAlignment="0" applyProtection="0"/>
    <xf numFmtId="176" fontId="63" fillId="0" borderId="0">
      <alignment horizontal="left"/>
    </xf>
    <xf numFmtId="43" fontId="45" fillId="0" borderId="0" applyFont="0" applyFill="0" applyBorder="0" applyAlignment="0" applyProtection="0"/>
    <xf numFmtId="176" fontId="64" fillId="0" borderId="17" applyNumberFormat="0" applyAlignment="0" applyProtection="0">
      <alignment horizontal="left" vertical="center"/>
    </xf>
    <xf numFmtId="176" fontId="64" fillId="0" borderId="18">
      <alignment horizontal="left" vertical="center"/>
    </xf>
    <xf numFmtId="10" fontId="47" fillId="4" borderId="1" applyNumberFormat="0" applyBorder="0" applyAlignment="0" applyProtection="0"/>
    <xf numFmtId="176" fontId="47" fillId="4" borderId="1" applyNumberFormat="0" applyBorder="0" applyAlignment="0" applyProtection="0"/>
    <xf numFmtId="177" fontId="6" fillId="49" borderId="0"/>
    <xf numFmtId="176" fontId="18" fillId="50" borderId="0" applyNumberFormat="0" applyBorder="0" applyAlignment="0" applyProtection="0">
      <alignment vertical="center"/>
    </xf>
    <xf numFmtId="177" fontId="6" fillId="49" borderId="0"/>
    <xf numFmtId="177" fontId="6" fillId="49" borderId="0"/>
    <xf numFmtId="177" fontId="6" fillId="49" borderId="0"/>
    <xf numFmtId="177" fontId="6" fillId="49" borderId="0"/>
    <xf numFmtId="176" fontId="65" fillId="0" borderId="1">
      <alignment horizontal="center"/>
    </xf>
    <xf numFmtId="176" fontId="54" fillId="51" borderId="0" applyNumberFormat="0" applyFont="0" applyBorder="0" applyAlignment="0" applyProtection="0">
      <alignment horizontal="right"/>
    </xf>
    <xf numFmtId="176" fontId="23" fillId="22" borderId="19" applyNumberFormat="0" applyFont="0" applyAlignment="0" applyProtection="0">
      <alignment vertical="center"/>
    </xf>
    <xf numFmtId="176" fontId="23" fillId="51" borderId="0" applyNumberFormat="0" applyFont="0" applyBorder="0" applyAlignment="0" applyProtection="0">
      <alignment horizontal="right"/>
    </xf>
    <xf numFmtId="38" fontId="66" fillId="0" borderId="0"/>
    <xf numFmtId="38" fontId="67" fillId="0" borderId="0"/>
    <xf numFmtId="38" fontId="68" fillId="0" borderId="0"/>
    <xf numFmtId="38" fontId="54" fillId="0" borderId="0"/>
    <xf numFmtId="176" fontId="62" fillId="0" borderId="0"/>
    <xf numFmtId="9" fontId="37" fillId="0" borderId="0" applyFont="0" applyFill="0" applyBorder="0" applyAlignment="0" applyProtection="0">
      <alignment vertical="center"/>
    </xf>
    <xf numFmtId="176" fontId="62" fillId="0" borderId="0"/>
    <xf numFmtId="176" fontId="23" fillId="0" borderId="0" applyFont="0" applyFill="0">
      <alignment horizontal="fill"/>
    </xf>
    <xf numFmtId="176" fontId="6" fillId="0" borderId="0">
      <alignment vertical="center"/>
    </xf>
    <xf numFmtId="177" fontId="6" fillId="9" borderId="0"/>
    <xf numFmtId="177" fontId="6" fillId="9" borderId="0"/>
    <xf numFmtId="177" fontId="6" fillId="9" borderId="0"/>
    <xf numFmtId="176" fontId="17" fillId="0" borderId="1" applyNumberFormat="0"/>
    <xf numFmtId="194" fontId="6" fillId="0" borderId="0" applyFont="0" applyFill="0" applyBorder="0" applyAlignment="0" applyProtection="0"/>
    <xf numFmtId="176" fontId="45" fillId="0" borderId="0"/>
    <xf numFmtId="176" fontId="68" fillId="45" borderId="20">
      <alignment horizontal="center"/>
    </xf>
    <xf numFmtId="176" fontId="68" fillId="45" borderId="20">
      <alignment horizontal="center"/>
    </xf>
    <xf numFmtId="37" fontId="69" fillId="0" borderId="0"/>
    <xf numFmtId="39" fontId="6" fillId="0" borderId="0"/>
    <xf numFmtId="39" fontId="6" fillId="0" borderId="0"/>
    <xf numFmtId="39" fontId="6" fillId="0" borderId="0"/>
    <xf numFmtId="176" fontId="47" fillId="16" borderId="1"/>
    <xf numFmtId="176" fontId="70" fillId="0" borderId="0"/>
    <xf numFmtId="39" fontId="6" fillId="0" borderId="0"/>
    <xf numFmtId="39" fontId="6" fillId="0" borderId="0"/>
    <xf numFmtId="39" fontId="6" fillId="0" borderId="0"/>
    <xf numFmtId="186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10" fontId="23" fillId="0" borderId="0" applyFont="0" applyFill="0" applyBorder="0" applyAlignment="0" applyProtection="0"/>
    <xf numFmtId="9" fontId="45" fillId="0" borderId="0" applyFont="0" applyFill="0" applyBorder="0" applyAlignment="0" applyProtection="0"/>
    <xf numFmtId="206" fontId="71" fillId="0" borderId="0"/>
    <xf numFmtId="179" fontId="6" fillId="0" borderId="0" applyNumberFormat="0" applyFill="0" applyBorder="0" applyAlignment="0" applyProtection="0">
      <alignment horizontal="left"/>
    </xf>
    <xf numFmtId="179" fontId="6" fillId="0" borderId="0" applyNumberFormat="0" applyFill="0" applyBorder="0" applyAlignment="0" applyProtection="0">
      <alignment horizontal="left"/>
    </xf>
    <xf numFmtId="176" fontId="6" fillId="0" borderId="0" applyNumberFormat="0" applyFill="0" applyBorder="0" applyAlignment="0" applyProtection="0">
      <alignment horizontal="left"/>
    </xf>
    <xf numFmtId="176" fontId="53" fillId="0" borderId="0" applyNumberFormat="0" applyFill="0" applyBorder="0" applyAlignment="0" applyProtection="0"/>
    <xf numFmtId="176" fontId="72" fillId="42" borderId="0" applyNumberFormat="0"/>
    <xf numFmtId="176" fontId="65" fillId="0" borderId="0">
      <alignment horizontal="center" vertical="center"/>
    </xf>
    <xf numFmtId="176" fontId="73" fillId="0" borderId="0" applyNumberFormat="0" applyFill="0">
      <alignment horizontal="left" vertical="center"/>
    </xf>
    <xf numFmtId="176" fontId="73" fillId="0" borderId="0" applyNumberFormat="0" applyFill="0">
      <alignment horizontal="left" vertical="center"/>
    </xf>
    <xf numFmtId="176" fontId="55" fillId="0" borderId="0"/>
    <xf numFmtId="40" fontId="74" fillId="0" borderId="0" applyBorder="0">
      <alignment horizontal="right"/>
    </xf>
    <xf numFmtId="9" fontId="6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176" fontId="75" fillId="0" borderId="21" applyNumberFormat="0" applyFill="0" applyAlignment="0" applyProtection="0">
      <alignment vertical="center"/>
    </xf>
    <xf numFmtId="176" fontId="75" fillId="0" borderId="21" applyNumberFormat="0" applyFill="0" applyAlignment="0" applyProtection="0">
      <alignment vertical="center"/>
    </xf>
    <xf numFmtId="176" fontId="57" fillId="0" borderId="15" applyNumberFormat="0" applyFill="0" applyAlignment="0" applyProtection="0">
      <alignment vertical="center"/>
    </xf>
    <xf numFmtId="176" fontId="76" fillId="0" borderId="22" applyNumberFormat="0" applyFill="0" applyAlignment="0" applyProtection="0">
      <alignment vertical="center"/>
    </xf>
    <xf numFmtId="176" fontId="76" fillId="0" borderId="22" applyNumberFormat="0" applyFill="0" applyAlignment="0" applyProtection="0">
      <alignment vertical="center"/>
    </xf>
    <xf numFmtId="176" fontId="76" fillId="0" borderId="0" applyNumberFormat="0" applyFill="0" applyBorder="0" applyAlignment="0" applyProtection="0">
      <alignment vertical="center"/>
    </xf>
    <xf numFmtId="176" fontId="76" fillId="0" borderId="0" applyNumberFormat="0" applyFill="0" applyBorder="0" applyAlignment="0" applyProtection="0">
      <alignment vertical="center"/>
    </xf>
    <xf numFmtId="176" fontId="31" fillId="17" borderId="0" applyNumberFormat="0" applyBorder="0" applyAlignment="0" applyProtection="0">
      <alignment vertical="center"/>
    </xf>
    <xf numFmtId="176" fontId="31" fillId="17" borderId="0" applyNumberFormat="0" applyBorder="0" applyAlignment="0" applyProtection="0">
      <alignment vertical="center"/>
    </xf>
    <xf numFmtId="176" fontId="31" fillId="17" borderId="0" applyNumberFormat="0" applyBorder="0" applyAlignment="0" applyProtection="0">
      <alignment vertical="center"/>
    </xf>
    <xf numFmtId="176" fontId="77" fillId="17" borderId="0" applyNumberFormat="0" applyBorder="0" applyAlignment="0" applyProtection="0">
      <alignment vertical="center"/>
    </xf>
    <xf numFmtId="176" fontId="77" fillId="17" borderId="0" applyNumberFormat="0" applyBorder="0" applyAlignment="0" applyProtection="0">
      <alignment vertical="center"/>
    </xf>
    <xf numFmtId="176" fontId="6" fillId="0" borderId="0"/>
    <xf numFmtId="176" fontId="6" fillId="0" borderId="0"/>
    <xf numFmtId="176" fontId="6" fillId="0" borderId="0"/>
    <xf numFmtId="176" fontId="6" fillId="0" borderId="0"/>
    <xf numFmtId="176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76" fontId="53" fillId="0" borderId="0" applyNumberFormat="0" applyFill="0" applyBorder="0" applyAlignment="0" applyProtection="0"/>
    <xf numFmtId="176" fontId="78" fillId="0" borderId="0" applyFill="0" applyBorder="0" applyAlignment="0"/>
    <xf numFmtId="176" fontId="48" fillId="27" borderId="0" applyNumberFormat="0" applyBorder="0" applyAlignment="0" applyProtection="0">
      <alignment vertical="center"/>
    </xf>
    <xf numFmtId="176" fontId="48" fillId="27" borderId="0" applyNumberFormat="0" applyBorder="0" applyAlignment="0" applyProtection="0">
      <alignment vertical="center"/>
    </xf>
    <xf numFmtId="176" fontId="48" fillId="27" borderId="0" applyNumberFormat="0" applyBorder="0" applyAlignment="0" applyProtection="0">
      <alignment vertical="center"/>
    </xf>
    <xf numFmtId="176" fontId="48" fillId="27" borderId="0" applyNumberFormat="0" applyBorder="0" applyAlignment="0" applyProtection="0">
      <alignment vertical="center"/>
    </xf>
    <xf numFmtId="176" fontId="79" fillId="52" borderId="23" applyNumberFormat="0" applyAlignment="0" applyProtection="0">
      <alignment vertical="center"/>
    </xf>
    <xf numFmtId="176" fontId="79" fillId="52" borderId="23" applyNumberFormat="0" applyAlignment="0" applyProtection="0">
      <alignment vertical="center"/>
    </xf>
    <xf numFmtId="176" fontId="80" fillId="0" borderId="0" applyNumberFormat="0" applyFill="0" applyBorder="0" applyAlignment="0" applyProtection="0">
      <alignment vertical="center"/>
    </xf>
    <xf numFmtId="176" fontId="80" fillId="0" borderId="0" applyNumberFormat="0" applyFill="0" applyBorder="0" applyAlignment="0" applyProtection="0">
      <alignment vertical="center"/>
    </xf>
    <xf numFmtId="176" fontId="81" fillId="0" borderId="0" applyNumberFormat="0" applyFill="0" applyBorder="0" applyAlignment="0" applyProtection="0">
      <alignment vertical="center"/>
    </xf>
    <xf numFmtId="176" fontId="81" fillId="0" borderId="0" applyNumberFormat="0" applyFill="0" applyBorder="0" applyAlignment="0" applyProtection="0">
      <alignment vertical="center"/>
    </xf>
    <xf numFmtId="176" fontId="38" fillId="0" borderId="12" applyNumberFormat="0" applyFill="0" applyAlignment="0" applyProtection="0">
      <alignment vertical="center"/>
    </xf>
    <xf numFmtId="208" fontId="6" fillId="0" borderId="0" applyFont="0" applyFill="0" applyBorder="0" applyAlignment="0" applyProtection="0"/>
    <xf numFmtId="176" fontId="45" fillId="0" borderId="0"/>
    <xf numFmtId="41" fontId="45" fillId="0" borderId="0" applyFont="0" applyFill="0" applyBorder="0" applyAlignment="0" applyProtection="0"/>
    <xf numFmtId="18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6" fontId="18" fillId="48" borderId="0" applyNumberFormat="0" applyBorder="0" applyAlignment="0" applyProtection="0">
      <alignment vertical="center"/>
    </xf>
    <xf numFmtId="176" fontId="18" fillId="48" borderId="0" applyNumberFormat="0" applyBorder="0" applyAlignment="0" applyProtection="0">
      <alignment vertical="center"/>
    </xf>
    <xf numFmtId="176" fontId="18" fillId="45" borderId="0" applyNumberFormat="0" applyBorder="0" applyAlignment="0" applyProtection="0">
      <alignment vertical="center"/>
    </xf>
    <xf numFmtId="176" fontId="18" fillId="50" borderId="0" applyNumberFormat="0" applyBorder="0" applyAlignment="0" applyProtection="0">
      <alignment vertical="center"/>
    </xf>
    <xf numFmtId="176" fontId="18" fillId="42" borderId="0" applyNumberFormat="0" applyBorder="0" applyAlignment="0" applyProtection="0">
      <alignment vertical="center"/>
    </xf>
    <xf numFmtId="176" fontId="18" fillId="48" borderId="0" applyNumberFormat="0" applyBorder="0" applyAlignment="0" applyProtection="0">
      <alignment vertical="center"/>
    </xf>
    <xf numFmtId="176" fontId="18" fillId="48" borderId="0" applyNumberFormat="0" applyBorder="0" applyAlignment="0" applyProtection="0">
      <alignment vertical="center"/>
    </xf>
    <xf numFmtId="176" fontId="18" fillId="53" borderId="0" applyNumberFormat="0" applyBorder="0" applyAlignment="0" applyProtection="0">
      <alignment vertical="center"/>
    </xf>
    <xf numFmtId="176" fontId="18" fillId="53" borderId="0" applyNumberFormat="0" applyBorder="0" applyAlignment="0" applyProtection="0">
      <alignment vertical="center"/>
    </xf>
    <xf numFmtId="176" fontId="82" fillId="44" borderId="4" applyNumberFormat="0" applyAlignment="0" applyProtection="0">
      <alignment vertical="center"/>
    </xf>
    <xf numFmtId="176" fontId="82" fillId="44" borderId="4" applyNumberFormat="0" applyAlignment="0" applyProtection="0">
      <alignment vertical="center"/>
    </xf>
    <xf numFmtId="176" fontId="23" fillId="22" borderId="19" applyNumberFormat="0" applyFont="0" applyAlignment="0" applyProtection="0">
      <alignment vertical="center"/>
    </xf>
    <xf numFmtId="186" fontId="17" fillId="0" borderId="1" applyNumberFormat="0"/>
    <xf numFmtId="176" fontId="46" fillId="0" borderId="0" applyFont="0" applyFill="0" applyBorder="0" applyAlignment="0" applyProtection="0"/>
    <xf numFmtId="176" fontId="46" fillId="0" borderId="0" applyFont="0" applyFill="0" applyBorder="0" applyAlignment="0" applyProtection="0"/>
    <xf numFmtId="176" fontId="83" fillId="0" borderId="0"/>
  </cellStyleXfs>
  <cellXfs count="28">
    <xf numFmtId="176" fontId="0" fillId="0" borderId="0" xfId="0">
      <alignment vertical="center"/>
    </xf>
    <xf numFmtId="209" fontId="0" fillId="0" borderId="0" xfId="0" applyNumberFormat="1">
      <alignment vertical="center"/>
    </xf>
    <xf numFmtId="176" fontId="1" fillId="0" borderId="1" xfId="248" applyFont="1" applyFill="1" applyBorder="1" applyAlignment="1">
      <alignment horizontal="center" vertical="center"/>
    </xf>
    <xf numFmtId="176" fontId="1" fillId="0" borderId="1" xfId="248" applyFont="1" applyFill="1" applyBorder="1" applyAlignment="1">
      <alignment horizontal="left" vertical="center"/>
    </xf>
    <xf numFmtId="209" fontId="1" fillId="0" borderId="1" xfId="248" applyNumberFormat="1" applyFont="1" applyFill="1" applyBorder="1" applyAlignment="1">
      <alignment horizontal="center" vertical="center"/>
    </xf>
    <xf numFmtId="176" fontId="2" fillId="0" borderId="1" xfId="248" applyFont="1" applyFill="1" applyBorder="1" applyAlignment="1">
      <alignment horizontal="center" vertical="center"/>
    </xf>
    <xf numFmtId="176" fontId="2" fillId="0" borderId="1" xfId="248" applyFont="1" applyFill="1" applyBorder="1" applyAlignment="1">
      <alignment horizontal="left" vertical="center"/>
    </xf>
    <xf numFmtId="209" fontId="2" fillId="0" borderId="1" xfId="248" applyNumberFormat="1" applyFont="1" applyFill="1" applyBorder="1" applyAlignment="1">
      <alignment horizontal="center" vertical="center"/>
    </xf>
    <xf numFmtId="176" fontId="2" fillId="0" borderId="1" xfId="248" applyFont="1" applyFill="1" applyBorder="1" applyAlignment="1">
      <alignment vertical="center"/>
    </xf>
    <xf numFmtId="209" fontId="2" fillId="0" borderId="1" xfId="248" applyNumberFormat="1" applyFont="1" applyFill="1" applyBorder="1" applyAlignment="1">
      <alignment vertical="center"/>
    </xf>
    <xf numFmtId="210" fontId="2" fillId="0" borderId="1" xfId="248" applyNumberFormat="1" applyFont="1" applyFill="1" applyBorder="1" applyAlignment="1">
      <alignment horizontal="center" vertical="center"/>
    </xf>
    <xf numFmtId="0" fontId="0" fillId="0" borderId="1" xfId="309" applyFont="1" applyBorder="1" applyAlignment="1">
      <alignment horizontal="center" vertical="center"/>
    </xf>
    <xf numFmtId="0" fontId="0" fillId="2" borderId="1" xfId="309" applyFont="1" applyFill="1" applyBorder="1" applyAlignment="1">
      <alignment horizontal="center" vertical="center"/>
    </xf>
    <xf numFmtId="209" fontId="0" fillId="0" borderId="1" xfId="309" applyNumberFormat="1" applyFont="1" applyBorder="1" applyAlignment="1">
      <alignment horizontal="center" vertical="center"/>
    </xf>
    <xf numFmtId="176" fontId="0" fillId="0" borderId="1" xfId="0" applyFont="1" applyBorder="1" applyAlignment="1">
      <alignment horizontal="center" vertical="center"/>
    </xf>
    <xf numFmtId="0" fontId="0" fillId="0" borderId="1" xfId="309" applyFont="1" applyFill="1" applyBorder="1" applyAlignment="1">
      <alignment horizontal="center" vertical="center"/>
    </xf>
    <xf numFmtId="176" fontId="0" fillId="0" borderId="1" xfId="0" applyBorder="1" applyAlignment="1">
      <alignment horizontal="center" vertical="center"/>
    </xf>
    <xf numFmtId="176" fontId="0" fillId="0" borderId="1" xfId="0" applyBorder="1">
      <alignment vertical="center"/>
    </xf>
    <xf numFmtId="209" fontId="0" fillId="0" borderId="1" xfId="0" applyNumberFormat="1" applyBorder="1">
      <alignment vertical="center"/>
    </xf>
    <xf numFmtId="176" fontId="0" fillId="0" borderId="0" xfId="0" applyAlignment="1">
      <alignment horizontal="center" vertical="center"/>
    </xf>
    <xf numFmtId="176" fontId="3" fillId="0" borderId="0" xfId="0" applyFont="1">
      <alignment vertical="center"/>
    </xf>
    <xf numFmtId="176" fontId="1" fillId="0" borderId="0" xfId="248" applyFont="1" applyFill="1" applyBorder="1" applyAlignment="1">
      <alignment horizontal="center" vertical="center"/>
    </xf>
    <xf numFmtId="176" fontId="1" fillId="0" borderId="0" xfId="248" applyFont="1" applyFill="1" applyBorder="1" applyAlignment="1">
      <alignment horizontal="left" vertical="center"/>
    </xf>
    <xf numFmtId="176" fontId="4" fillId="0" borderId="1" xfId="248" applyFont="1" applyFill="1" applyBorder="1" applyAlignment="1">
      <alignment horizontal="center" vertical="center"/>
    </xf>
    <xf numFmtId="211" fontId="4" fillId="0" borderId="1" xfId="248" applyNumberFormat="1" applyFont="1" applyFill="1" applyBorder="1" applyAlignment="1">
      <alignment horizontal="center" vertical="center"/>
    </xf>
    <xf numFmtId="210" fontId="0" fillId="0" borderId="1" xfId="248" applyNumberFormat="1" applyFont="1" applyFill="1" applyBorder="1" applyAlignment="1">
      <alignment horizontal="center" vertical="center"/>
    </xf>
    <xf numFmtId="189" fontId="5" fillId="0" borderId="0" xfId="309" applyNumberFormat="1" applyFont="1" applyBorder="1" applyAlignment="1">
      <alignment horizontal="right" vertical="center"/>
    </xf>
    <xf numFmtId="0" fontId="0" fillId="0" borderId="1" xfId="309" applyFont="1" applyBorder="1" applyAlignment="1">
      <alignment horizontal="center" vertical="center" wrapText="1"/>
    </xf>
  </cellXfs>
  <cellStyles count="345">
    <cellStyle name="常规" xfId="0" builtinId="0"/>
    <cellStyle name="货币[0]" xfId="1" builtinId="7"/>
    <cellStyle name="货币" xfId="2" builtinId="4"/>
    <cellStyle name="常规 2 2 4" xfId="3"/>
    <cellStyle name="20% - 强调文字颜色 3" xfId="4" builtinId="38"/>
    <cellStyle name="输出 3" xfId="5"/>
    <cellStyle name="输入" xfId="6" builtinId="20"/>
    <cellStyle name="Normalny_Arkusz1" xfId="7"/>
    <cellStyle name="args.style" xfId="8"/>
    <cellStyle name="千位分隔[0]" xfId="9" builtinId="6"/>
    <cellStyle name="40% - 强调文字颜色 3" xfId="10" builtinId="39"/>
    <cellStyle name="计算 2" xfId="11"/>
    <cellStyle name="差" xfId="12" builtinId="27"/>
    <cellStyle name="千位分隔" xfId="13" builtinId="3"/>
    <cellStyle name="60% - 强调文字颜色 3" xfId="14" builtinId="40"/>
    <cellStyle name="Linked Cells 6" xfId="15"/>
    <cellStyle name="超链接" xfId="16" builtinId="8"/>
    <cellStyle name="百分比" xfId="17" builtinId="5"/>
    <cellStyle name="已访问的超链接" xfId="18" builtinId="9"/>
    <cellStyle name="Œ…‹æØ‚è_Region Orders (2)" xfId="19"/>
    <cellStyle name="注释" xfId="20" builtinId="10"/>
    <cellStyle name="常规 6" xfId="21"/>
    <cellStyle name="60% - 强调文字颜色 2 3" xfId="22"/>
    <cellStyle name="标题 4" xfId="23" builtinId="19"/>
    <cellStyle name="_资产评估表（2007新准则版）-洋" xfId="24"/>
    <cellStyle name="60% - 强调文字颜色 2" xfId="25" builtinId="36"/>
    <cellStyle name="Linked Cells 5" xfId="26"/>
    <cellStyle name="Entered" xfId="27"/>
    <cellStyle name="警告文本" xfId="28" builtinId="11"/>
    <cellStyle name="_ET_STYLE_NoName_00_" xfId="29"/>
    <cellStyle name="标题" xfId="30" builtinId="15"/>
    <cellStyle name="解释性文本" xfId="31" builtinId="53"/>
    <cellStyle name="标题 1" xfId="32" builtinId="16"/>
    <cellStyle name="一般_NEGS" xfId="33"/>
    <cellStyle name="标题 2" xfId="34" builtinId="17"/>
    <cellStyle name="0,0_x000d__x000a_NA_x000d__x000a_" xfId="35"/>
    <cellStyle name="Linked Cells 4" xfId="36"/>
    <cellStyle name="60% - 强调文字颜色 1" xfId="37" builtinId="32"/>
    <cellStyle name="标题 3" xfId="38" builtinId="18"/>
    <cellStyle name="60% - 强调文字颜色 4" xfId="39" builtinId="44"/>
    <cellStyle name="输出" xfId="40" builtinId="21"/>
    <cellStyle name="?? 2" xfId="41"/>
    <cellStyle name="计算" xfId="42" builtinId="22"/>
    <cellStyle name="40% - 强调文字颜色 4 2" xfId="43"/>
    <cellStyle name="差_10(1)(1)(1).27江氧水电（田玲）" xfId="44"/>
    <cellStyle name="检查单元格" xfId="45" builtinId="23"/>
    <cellStyle name="20% - 强调文字颜色 6" xfId="46" builtinId="50"/>
    <cellStyle name="_long term loan - others 300504" xfId="47"/>
    <cellStyle name="强调文字颜色 2" xfId="48" builtinId="33"/>
    <cellStyle name="链接单元格" xfId="49" builtinId="24"/>
    <cellStyle name="汇总" xfId="50" builtinId="25"/>
    <cellStyle name="好" xfId="51" builtinId="26"/>
    <cellStyle name="20% - 强调文字颜色 3 3" xfId="52"/>
    <cellStyle name="适中" xfId="53" builtinId="28"/>
    <cellStyle name="20% - 强调文字颜色 5" xfId="54" builtinId="46"/>
    <cellStyle name="强调文字颜色 1" xfId="55" builtinId="29"/>
    <cellStyle name="百分比 3 5 2" xfId="56"/>
    <cellStyle name="链接单元格 3" xfId="57"/>
    <cellStyle name="20% - 强调文字颜色 1" xfId="58" builtinId="30"/>
    <cellStyle name="好_江氧绿化树评估表" xfId="59"/>
    <cellStyle name="40% - 强调文字颜色 1" xfId="60" builtinId="31"/>
    <cellStyle name="输出 2" xfId="61"/>
    <cellStyle name="20% - 强调文字颜色 2" xfId="62" builtinId="34"/>
    <cellStyle name="40% - 强调文字颜色 2" xfId="63" builtinId="35"/>
    <cellStyle name="强调文字颜色 3" xfId="64" builtinId="37"/>
    <cellStyle name="_Part III.200406.Loan and Liabilities details.(Site Name)_Shenhua PBC package 050530" xfId="65"/>
    <cellStyle name="PSChar" xfId="66"/>
    <cellStyle name="强调文字颜色 4" xfId="67" builtinId="41"/>
    <cellStyle name="20% - 强调文字颜色 4" xfId="68" builtinId="42"/>
    <cellStyle name="jktitle" xfId="69"/>
    <cellStyle name="计算 3" xfId="70"/>
    <cellStyle name="40% - 强调文字颜色 4" xfId="71" builtinId="43"/>
    <cellStyle name="强调文字颜色 5" xfId="72" builtinId="45"/>
    <cellStyle name="40% - 强调文字颜色 5" xfId="73" builtinId="47"/>
    <cellStyle name="60% - 强调文字颜色 5" xfId="74" builtinId="48"/>
    <cellStyle name="强调文字颜色 6" xfId="75" builtinId="49"/>
    <cellStyle name="千位_ 应交税金审定表" xfId="76"/>
    <cellStyle name="适中 2" xfId="77"/>
    <cellStyle name="40% - 强调文字颜色 6" xfId="78" builtinId="51"/>
    <cellStyle name="60% - 强调文字颜色 6" xfId="79" builtinId="52"/>
    <cellStyle name="_long term loan - others 300504_(中企华)审计评估联合申报明细表.V1" xfId="80"/>
    <cellStyle name="??_0N-HANDLING " xfId="81"/>
    <cellStyle name="标题 6" xfId="82"/>
    <cellStyle name="_KPMG original version_(中企华)审计评估联合申报明细表.V1" xfId="83"/>
    <cellStyle name="@_text" xfId="84"/>
    <cellStyle name="霓付 [0]_97MBO" xfId="85"/>
    <cellStyle name="?? [0] 2" xfId="86"/>
    <cellStyle name="_long term loan - others 300504_KPMG original version_(中企华)审计评估联合申报明细表.V1" xfId="87"/>
    <cellStyle name="_KPMG original version_附件1：审计评估联合申报明细表" xfId="88"/>
    <cellStyle name="??" xfId="89"/>
    <cellStyle name="?? [0]" xfId="90"/>
    <cellStyle name="_CBRE明细表" xfId="91"/>
    <cellStyle name="_(中企华)审计评估联合申报明细表.V1" xfId="92"/>
    <cellStyle name="_KPMG original version" xfId="93"/>
    <cellStyle name="_long term loan - others 300504_KPMG original version" xfId="94"/>
    <cellStyle name="_long term loan - others 300504_KPMG original version_附件1：审计评估联合申报明细表" xfId="95"/>
    <cellStyle name="_long term loan - others 300504_Shenhua PBC package 050530" xfId="96"/>
    <cellStyle name="_long term loan - others 300504_Shenhua PBC package 050530_(中企华)审计评估联合申报明细表.V1" xfId="97"/>
    <cellStyle name="_long term loan - others 300504_Shenhua PBC package 050530_附件1：审计评估联合申报明细表" xfId="98"/>
    <cellStyle name="{Thousand}" xfId="99"/>
    <cellStyle name="适中 3" xfId="100"/>
    <cellStyle name="_long term loan - others 300504_附件1：审计评估联合申报明细表" xfId="101"/>
    <cellStyle name="_long term loan - others 300504_审计调查表.V3" xfId="102"/>
    <cellStyle name="PSChar 2" xfId="103"/>
    <cellStyle name="常规 2 5" xfId="104"/>
    <cellStyle name="强调文字颜色 4 2" xfId="105"/>
    <cellStyle name="_Part III.200406.Loan and Liabilities details.(Site Name)" xfId="106"/>
    <cellStyle name="_Part III.200406.Loan and Liabilities details.(Site Name)_(中企华)审计评估联合申报明细表.V1" xfId="107"/>
    <cellStyle name="_Part III.200406.Loan and Liabilities details.(Site Name)_KPMG original version" xfId="108"/>
    <cellStyle name="_Part III.200406.Loan and Liabilities details.(Site Name)_KPMG original version_(中企华)审计评估联合申报明细表.V1" xfId="109"/>
    <cellStyle name="RevList 3" xfId="110"/>
    <cellStyle name="_Part III.200406.Loan and Liabilities details.(Site Name)_KPMG original version_附件1：审计评估联合申报明细表" xfId="111"/>
    <cellStyle name="_Part III.200406.Loan and Liabilities details.(Site Name)_Shenhua PBC package 050530_(中企华)审计评估联合申报明细表.V1" xfId="112"/>
    <cellStyle name="40% - 强调文字颜色 2 3" xfId="113"/>
    <cellStyle name="_Part III.200406.Loan and Liabilities details.(Site Name)_Shenhua PBC package 050530_附件1：审计评估联合申报明细表" xfId="114"/>
    <cellStyle name="entry box" xfId="115"/>
    <cellStyle name="好 2" xfId="116"/>
    <cellStyle name="_Part III.200406.Loan and Liabilities details.(Site Name)_附件1：审计评估联合申报明细表" xfId="117"/>
    <cellStyle name="20% - 强调文字颜色 2 3" xfId="118"/>
    <cellStyle name="RevList 5" xfId="119"/>
    <cellStyle name="_Part III.200406.Loan and Liabilities details.(Site Name)_审计调查表.V3" xfId="120"/>
    <cellStyle name="千位分隔 2" xfId="121"/>
    <cellStyle name="_Shenhua PBC package 050530" xfId="122"/>
    <cellStyle name="_Shenhua PBC package 050530_(中企华)审计评估联合申报明细表.V1" xfId="123"/>
    <cellStyle name="标题 5" xfId="124"/>
    <cellStyle name="_Shenhua PBC package 050530_附件1：审计评估联合申报明细表" xfId="125"/>
    <cellStyle name="_办公设备" xfId="126"/>
    <cellStyle name="_房屋建筑评估申报表" xfId="127"/>
    <cellStyle name="_附件1：审计评估联合申报明细表" xfId="128"/>
    <cellStyle name="_复件 资产评估表（2007新准则版）-洋" xfId="129"/>
    <cellStyle name="60% - 强调文字颜色 3 2" xfId="130"/>
    <cellStyle name="_审计调查表.V3" xfId="131"/>
    <cellStyle name="_文函专递0211-施工企业调查表（附件）" xfId="132"/>
    <cellStyle name="强调文字颜色 2 2" xfId="133"/>
    <cellStyle name="{Comma [0]}" xfId="134"/>
    <cellStyle name="{Comma}" xfId="135"/>
    <cellStyle name="差 3" xfId="136"/>
    <cellStyle name="{Date}" xfId="137"/>
    <cellStyle name="{Month}" xfId="138"/>
    <cellStyle name="{Thousand [0]}" xfId="139"/>
    <cellStyle name="per.style" xfId="140"/>
    <cellStyle name="常规 2 4" xfId="141"/>
    <cellStyle name="钎霖_laroux" xfId="142"/>
    <cellStyle name="{Percent}" xfId="143"/>
    <cellStyle name="{Z'0000(1 dec)}" xfId="144"/>
    <cellStyle name="{Z'0000(4 dec)}" xfId="145"/>
    <cellStyle name="20% - 强调文字颜色 1 2" xfId="146"/>
    <cellStyle name="20% - 强调文字颜色 1 3" xfId="147"/>
    <cellStyle name="Normal_0105第二套审计报表定稿" xfId="148"/>
    <cellStyle name="20% - 强调文字颜色 2 2" xfId="149"/>
    <cellStyle name="RevList 4" xfId="150"/>
    <cellStyle name="20% - 强调文字颜色 3 2" xfId="151"/>
    <cellStyle name="20% - 强调文字颜色 4 2" xfId="152"/>
    <cellStyle name="常规 3" xfId="153"/>
    <cellStyle name="20% - 强调文字颜色 4 3" xfId="154"/>
    <cellStyle name="Monétaire [0]_!!!GO" xfId="155"/>
    <cellStyle name="常规 4" xfId="156"/>
    <cellStyle name="20% - 强调文字颜色 5 2" xfId="157"/>
    <cellStyle name="콤마_BOILER-CO1" xfId="158"/>
    <cellStyle name="20% - 强调文字颜色 5 3" xfId="159"/>
    <cellStyle name="20% - 强调文字颜色 6 2" xfId="160"/>
    <cellStyle name="20% - 强调文字颜色 6 3" xfId="161"/>
    <cellStyle name="40% - 强调文字颜色 1 2" xfId="162"/>
    <cellStyle name="好_江氧绿化树评估表 2" xfId="163"/>
    <cellStyle name="40% - 强调文字颜色 1 3" xfId="164"/>
    <cellStyle name="40% - 强调文字颜色 2 2" xfId="165"/>
    <cellStyle name="40% - 强调文字颜色 3 2" xfId="166"/>
    <cellStyle name="40% - 强调文字颜色 3 3" xfId="167"/>
    <cellStyle name="40% - 强调文字颜色 4 3" xfId="168"/>
    <cellStyle name="40% - 强调文字颜色 5 2" xfId="169"/>
    <cellStyle name="40% - 强调文字颜色 5 3" xfId="170"/>
    <cellStyle name="40% - 强调文字颜色 6 2" xfId="171"/>
    <cellStyle name="40% - 强调文字颜色 6 3" xfId="172"/>
    <cellStyle name="霓付_97MBO" xfId="173"/>
    <cellStyle name="60% - 强调文字颜色 1 2" xfId="174"/>
    <cellStyle name="콤마 [0]_BOILER-CO1" xfId="175"/>
    <cellStyle name="60% - 强调文字颜色 1 3" xfId="176"/>
    <cellStyle name="60% - 强调文字颜色 2 2" xfId="177"/>
    <cellStyle name="常规 5" xfId="178"/>
    <cellStyle name="60% - 强调文字颜色 3 3" xfId="179"/>
    <cellStyle name="60% - 强调文字颜色 4 2" xfId="180"/>
    <cellStyle name="60% - 强调文字颜色 4 3" xfId="181"/>
    <cellStyle name="60% - 强调文字颜色 5 2" xfId="182"/>
    <cellStyle name="60% - 强调文字颜色 5 3" xfId="183"/>
    <cellStyle name="60% - 强调文字颜色 6 2" xfId="184"/>
    <cellStyle name="60% - 强调文字颜色 6 3" xfId="185"/>
    <cellStyle name="Calc Currency (0)" xfId="186"/>
    <cellStyle name="category" xfId="187"/>
    <cellStyle name="Comma  - Style3" xfId="188"/>
    <cellStyle name="ColLevel_0" xfId="189"/>
    <cellStyle name="烹拳 [0]_97MBO" xfId="190"/>
    <cellStyle name="Column Headings" xfId="191"/>
    <cellStyle name="Column$Headings" xfId="192"/>
    <cellStyle name="Model" xfId="193"/>
    <cellStyle name="Column_Title" xfId="194"/>
    <cellStyle name="Grey" xfId="195"/>
    <cellStyle name="标题 2 2" xfId="196"/>
    <cellStyle name="Comma  - Style1" xfId="197"/>
    <cellStyle name="Comma  - Style2" xfId="198"/>
    <cellStyle name="Milliers_!!!GO" xfId="199"/>
    <cellStyle name="Comma  - Style4" xfId="200"/>
    <cellStyle name="Comma  - Style5" xfId="201"/>
    <cellStyle name="汇总 2" xfId="202"/>
    <cellStyle name="Comma  - Style6" xfId="203"/>
    <cellStyle name="汇总 3" xfId="204"/>
    <cellStyle name="Comma  - Style7" xfId="205"/>
    <cellStyle name="Comma  - Style8" xfId="206"/>
    <cellStyle name="Comma [0]_laroux" xfId="207"/>
    <cellStyle name="Comma_02(2003.12.31 PBC package.040304)" xfId="208"/>
    <cellStyle name="comma-d" xfId="209"/>
    <cellStyle name="Copied" xfId="210"/>
    <cellStyle name="COST1" xfId="211"/>
    <cellStyle name="Currency [0]_353HHC" xfId="212"/>
    <cellStyle name="Monétaire_!!!GO" xfId="213"/>
    <cellStyle name="Currency_353HHC" xfId="214"/>
    <cellStyle name="Date" xfId="215"/>
    <cellStyle name="Euro" xfId="216"/>
    <cellStyle name="Euro 2" xfId="217"/>
    <cellStyle name="e鯪9Y_x000b_" xfId="218"/>
    <cellStyle name="Input Cells 2" xfId="219"/>
    <cellStyle name="Format Number Column" xfId="220"/>
    <cellStyle name="gcd" xfId="221"/>
    <cellStyle name="千位分隔 2 2" xfId="222"/>
    <cellStyle name="Grey 2" xfId="223"/>
    <cellStyle name="HEADER" xfId="224"/>
    <cellStyle name="千分位_ 白土" xfId="225"/>
    <cellStyle name="Header1" xfId="226"/>
    <cellStyle name="Header2" xfId="227"/>
    <cellStyle name="Input [yellow]" xfId="228"/>
    <cellStyle name="Input [yellow] 2" xfId="229"/>
    <cellStyle name="Input Cells" xfId="230"/>
    <cellStyle name="强调文字颜色 3 3" xfId="231"/>
    <cellStyle name="Input Cells 3" xfId="232"/>
    <cellStyle name="Input Cells 4" xfId="233"/>
    <cellStyle name="Input Cells 5" xfId="234"/>
    <cellStyle name="Input Cells 6" xfId="235"/>
    <cellStyle name="style" xfId="236"/>
    <cellStyle name="InputArea" xfId="237"/>
    <cellStyle name="注释 3" xfId="238"/>
    <cellStyle name="InputArea 2" xfId="239"/>
    <cellStyle name="KPMG Heading 1" xfId="240"/>
    <cellStyle name="KPMG Heading 2" xfId="241"/>
    <cellStyle name="KPMG Heading 3" xfId="242"/>
    <cellStyle name="KPMG Heading 4" xfId="243"/>
    <cellStyle name="KPMG Normal" xfId="244"/>
    <cellStyle name="百分比 3 5" xfId="245"/>
    <cellStyle name="KPMG Normal Text" xfId="246"/>
    <cellStyle name="Lines Fill" xfId="247"/>
    <cellStyle name="常规 2" xfId="248"/>
    <cellStyle name="Linked Cells" xfId="249"/>
    <cellStyle name="Linked Cells 2" xfId="250"/>
    <cellStyle name="Linked Cells 3" xfId="251"/>
    <cellStyle name="资产 2" xfId="252"/>
    <cellStyle name="Milliers [0]_!!!GO" xfId="253"/>
    <cellStyle name="New Times Roman" xfId="254"/>
    <cellStyle name="NewStyle" xfId="255"/>
    <cellStyle name="NewStyle 2" xfId="256"/>
    <cellStyle name="no dec" xfId="257"/>
    <cellStyle name="Normal - Style1" xfId="258"/>
    <cellStyle name="Normal - Style1 2" xfId="259"/>
    <cellStyle name="Normal - Style1 3" xfId="260"/>
    <cellStyle name="Prefilled" xfId="261"/>
    <cellStyle name="样式 1" xfId="262"/>
    <cellStyle name="Normal - Style1 4" xfId="263"/>
    <cellStyle name="Normal - Style1 5" xfId="264"/>
    <cellStyle name="Normal - Style1 6" xfId="265"/>
    <cellStyle name="Œ…‹æØ‚è [0.00]_Region Orders (2)" xfId="266"/>
    <cellStyle name="Percent [2]" xfId="267"/>
    <cellStyle name="Percent [2] 2" xfId="268"/>
    <cellStyle name="Percent_PICC package Sept2002 (V120021005)1" xfId="269"/>
    <cellStyle name="pricing" xfId="270"/>
    <cellStyle name="RevList" xfId="271"/>
    <cellStyle name="RevList 2" xfId="272"/>
    <cellStyle name="RevList 6" xfId="273"/>
    <cellStyle name="RowLevel_0" xfId="274"/>
    <cellStyle name="Sheet Head" xfId="275"/>
    <cellStyle name="style1" xfId="276"/>
    <cellStyle name="style2" xfId="277"/>
    <cellStyle name="style2 2" xfId="278"/>
    <cellStyle name="subhead" xfId="279"/>
    <cellStyle name="Subtotal" xfId="280"/>
    <cellStyle name="百分比 2" xfId="281"/>
    <cellStyle name="百分比 3" xfId="282"/>
    <cellStyle name="百分比 3 2" xfId="283"/>
    <cellStyle name="百分比 3 2 2" xfId="284"/>
    <cellStyle name="百分比 3 3" xfId="285"/>
    <cellStyle name="百分比 3 3 2" xfId="286"/>
    <cellStyle name="百分比 3 4" xfId="287"/>
    <cellStyle name="百分比 3 4 2" xfId="288"/>
    <cellStyle name="百分比 3 6" xfId="289"/>
    <cellStyle name="百分比 3 6 2" xfId="290"/>
    <cellStyle name="百分比 3 7" xfId="291"/>
    <cellStyle name="标题 1 2" xfId="292"/>
    <cellStyle name="标题 1 3" xfId="293"/>
    <cellStyle name="标题 2 3" xfId="294"/>
    <cellStyle name="标题 3 2" xfId="295"/>
    <cellStyle name="标题 3 3" xfId="296"/>
    <cellStyle name="标题 4 2" xfId="297"/>
    <cellStyle name="标题 4 3" xfId="298"/>
    <cellStyle name="差 2" xfId="299"/>
    <cellStyle name="差_表样" xfId="300"/>
    <cellStyle name="差_表样 2" xfId="301"/>
    <cellStyle name="差_江氧绿化树评估表" xfId="302"/>
    <cellStyle name="差_江氧绿化树评估表 2" xfId="303"/>
    <cellStyle name="常规 2 2" xfId="304"/>
    <cellStyle name="常规 2 2 2" xfId="305"/>
    <cellStyle name="常规 2 2 3" xfId="306"/>
    <cellStyle name="常规 2 2 5" xfId="307"/>
    <cellStyle name="常规 2 3" xfId="308"/>
    <cellStyle name="常规 7" xfId="309"/>
    <cellStyle name="常规 8" xfId="310"/>
    <cellStyle name="分级显示行_1_4附件二凯旋评估表" xfId="311"/>
    <cellStyle name="公司标准表" xfId="312"/>
    <cellStyle name="好 3" xfId="313"/>
    <cellStyle name="好_10(1)(1)(1).27江氧水电（田玲）" xfId="314"/>
    <cellStyle name="好_表样" xfId="315"/>
    <cellStyle name="好_表样 2" xfId="316"/>
    <cellStyle name="检查单元格 2" xfId="317"/>
    <cellStyle name="检查单元格 3" xfId="318"/>
    <cellStyle name="解释性文本 2" xfId="319"/>
    <cellStyle name="解释性文本 3" xfId="320"/>
    <cellStyle name="警告文本 2" xfId="321"/>
    <cellStyle name="警告文本 3" xfId="322"/>
    <cellStyle name="链接单元格 2" xfId="323"/>
    <cellStyle name="烹拳_97MBO" xfId="324"/>
    <cellStyle name="普通_ 白土" xfId="325"/>
    <cellStyle name="千分位[0]_ 白土" xfId="326"/>
    <cellStyle name="千位[0]_ 应交税金审定表" xfId="327"/>
    <cellStyle name="千位分隔 2 3" xfId="328"/>
    <cellStyle name="强调文字颜色 1 2" xfId="329"/>
    <cellStyle name="强调文字颜色 1 3" xfId="330"/>
    <cellStyle name="强调文字颜色 2 3" xfId="331"/>
    <cellStyle name="强调文字颜色 3 2" xfId="332"/>
    <cellStyle name="强调文字颜色 4 3" xfId="333"/>
    <cellStyle name="强调文字颜色 5 2" xfId="334"/>
    <cellStyle name="强调文字颜色 5 3" xfId="335"/>
    <cellStyle name="强调文字颜色 6 2" xfId="336"/>
    <cellStyle name="强调文字颜色 6 3" xfId="337"/>
    <cellStyle name="输入 2" xfId="338"/>
    <cellStyle name="输入 3" xfId="339"/>
    <cellStyle name="注释 2" xfId="340"/>
    <cellStyle name="资产" xfId="341"/>
    <cellStyle name="통화 [0]_BOILER-CO1" xfId="342"/>
    <cellStyle name="통화_BOILER-CO1" xfId="343"/>
    <cellStyle name="표준_0N-HANDLING " xfId="34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114300</xdr:colOff>
      <xdr:row>9</xdr:row>
      <xdr:rowOff>19050</xdr:rowOff>
    </xdr:from>
    <xdr:to>
      <xdr:col>14</xdr:col>
      <xdr:colOff>273685</xdr:colOff>
      <xdr:row>9</xdr:row>
      <xdr:rowOff>3618865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451590" y="20938490"/>
          <a:ext cx="4026535" cy="3599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190500</xdr:colOff>
      <xdr:row>6</xdr:row>
      <xdr:rowOff>76200</xdr:rowOff>
    </xdr:from>
    <xdr:to>
      <xdr:col>13</xdr:col>
      <xdr:colOff>136525</xdr:colOff>
      <xdr:row>6</xdr:row>
      <xdr:rowOff>3676015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527790" y="9565640"/>
          <a:ext cx="3127375" cy="3599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14</xdr:col>
      <xdr:colOff>20955</xdr:colOff>
      <xdr:row>7</xdr:row>
      <xdr:rowOff>3599815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337290" y="13299440"/>
          <a:ext cx="3888105" cy="3599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0</xdr:colOff>
      <xdr:row>6</xdr:row>
      <xdr:rowOff>0</xdr:rowOff>
    </xdr:from>
    <xdr:to>
      <xdr:col>19</xdr:col>
      <xdr:colOff>595630</xdr:colOff>
      <xdr:row>6</xdr:row>
      <xdr:rowOff>3599815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204440" y="9489440"/>
          <a:ext cx="4024630" cy="3599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20</xdr:col>
      <xdr:colOff>436880</xdr:colOff>
      <xdr:row>7</xdr:row>
      <xdr:rowOff>3599815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5890240" y="13299440"/>
          <a:ext cx="3865880" cy="3599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0</xdr:colOff>
      <xdr:row>6</xdr:row>
      <xdr:rowOff>0</xdr:rowOff>
    </xdr:from>
    <xdr:to>
      <xdr:col>25</xdr:col>
      <xdr:colOff>581025</xdr:colOff>
      <xdr:row>6</xdr:row>
      <xdr:rowOff>3599815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319240" y="9489440"/>
          <a:ext cx="4010025" cy="3599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21</xdr:col>
      <xdr:colOff>0</xdr:colOff>
      <xdr:row>9</xdr:row>
      <xdr:rowOff>0</xdr:rowOff>
    </xdr:from>
    <xdr:to>
      <xdr:col>26</xdr:col>
      <xdr:colOff>45720</xdr:colOff>
      <xdr:row>9</xdr:row>
      <xdr:rowOff>3599815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0005040" y="20919440"/>
          <a:ext cx="3474720" cy="3599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25</xdr:col>
      <xdr:colOff>427990</xdr:colOff>
      <xdr:row>7</xdr:row>
      <xdr:rowOff>3599815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0005040" y="13299440"/>
          <a:ext cx="3171190" cy="3599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123825</xdr:colOff>
      <xdr:row>8</xdr:row>
      <xdr:rowOff>38100</xdr:rowOff>
    </xdr:from>
    <xdr:to>
      <xdr:col>24</xdr:col>
      <xdr:colOff>558800</xdr:colOff>
      <xdr:row>8</xdr:row>
      <xdr:rowOff>3637915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9443065" y="17147540"/>
          <a:ext cx="3178175" cy="3599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9525</xdr:colOff>
      <xdr:row>9</xdr:row>
      <xdr:rowOff>38100</xdr:rowOff>
    </xdr:from>
    <xdr:to>
      <xdr:col>20</xdr:col>
      <xdr:colOff>348615</xdr:colOff>
      <xdr:row>9</xdr:row>
      <xdr:rowOff>3637915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5899765" y="20957540"/>
          <a:ext cx="3768090" cy="3599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13</xdr:col>
      <xdr:colOff>0</xdr:colOff>
      <xdr:row>8</xdr:row>
      <xdr:rowOff>3599815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1337290" y="17109440"/>
          <a:ext cx="3181350" cy="3599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10</xdr:row>
      <xdr:rowOff>0</xdr:rowOff>
    </xdr:from>
    <xdr:to>
      <xdr:col>13</xdr:col>
      <xdr:colOff>107950</xdr:colOff>
      <xdr:row>10</xdr:row>
      <xdr:rowOff>3599815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1337290" y="24729440"/>
          <a:ext cx="3289300" cy="3599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0</xdr:colOff>
      <xdr:row>10</xdr:row>
      <xdr:rowOff>0</xdr:rowOff>
    </xdr:from>
    <xdr:to>
      <xdr:col>18</xdr:col>
      <xdr:colOff>590550</xdr:colOff>
      <xdr:row>10</xdr:row>
      <xdr:rowOff>3599815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5204440" y="24729440"/>
          <a:ext cx="3333750" cy="3599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19</xdr:col>
      <xdr:colOff>0</xdr:colOff>
      <xdr:row>10</xdr:row>
      <xdr:rowOff>0</xdr:rowOff>
    </xdr:from>
    <xdr:to>
      <xdr:col>23</xdr:col>
      <xdr:colOff>513080</xdr:colOff>
      <xdr:row>10</xdr:row>
      <xdr:rowOff>3599815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8633440" y="24729440"/>
          <a:ext cx="3256280" cy="3599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219075</xdr:colOff>
      <xdr:row>7</xdr:row>
      <xdr:rowOff>3752850</xdr:rowOff>
    </xdr:from>
    <xdr:to>
      <xdr:col>19</xdr:col>
      <xdr:colOff>463550</xdr:colOff>
      <xdr:row>8</xdr:row>
      <xdr:rowOff>3542665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5423515" y="17052290"/>
          <a:ext cx="3673475" cy="3599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13</xdr:col>
      <xdr:colOff>108585</xdr:colOff>
      <xdr:row>13</xdr:row>
      <xdr:rowOff>3599815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1337290" y="36159440"/>
          <a:ext cx="3289935" cy="3599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0</xdr:colOff>
      <xdr:row>13</xdr:row>
      <xdr:rowOff>0</xdr:rowOff>
    </xdr:from>
    <xdr:to>
      <xdr:col>18</xdr:col>
      <xdr:colOff>547370</xdr:colOff>
      <xdr:row>13</xdr:row>
      <xdr:rowOff>3599815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5204440" y="36159440"/>
          <a:ext cx="3290570" cy="3599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19</xdr:col>
      <xdr:colOff>0</xdr:colOff>
      <xdr:row>13</xdr:row>
      <xdr:rowOff>0</xdr:rowOff>
    </xdr:from>
    <xdr:to>
      <xdr:col>23</xdr:col>
      <xdr:colOff>439420</xdr:colOff>
      <xdr:row>13</xdr:row>
      <xdr:rowOff>3599815</xdr:rowOff>
    </xdr:to>
    <xdr:pic>
      <xdr:nvPicPr>
        <xdr:cNvPr id="19" name="图片 1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8633440" y="36159440"/>
          <a:ext cx="3182620" cy="3599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9525</xdr:colOff>
      <xdr:row>3</xdr:row>
      <xdr:rowOff>457200</xdr:rowOff>
    </xdr:from>
    <xdr:to>
      <xdr:col>15</xdr:col>
      <xdr:colOff>69215</xdr:colOff>
      <xdr:row>4</xdr:row>
      <xdr:rowOff>3571240</xdr:rowOff>
    </xdr:to>
    <xdr:pic>
      <xdr:nvPicPr>
        <xdr:cNvPr id="20" name="图片 1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1346815" y="1840865"/>
          <a:ext cx="4612640" cy="3599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15</xdr:col>
      <xdr:colOff>539750</xdr:colOff>
      <xdr:row>5</xdr:row>
      <xdr:rowOff>3599815</xdr:rowOff>
    </xdr:to>
    <xdr:pic>
      <xdr:nvPicPr>
        <xdr:cNvPr id="21" name="图片 2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1337290" y="5679440"/>
          <a:ext cx="5092700" cy="3599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20</xdr:row>
      <xdr:rowOff>0</xdr:rowOff>
    </xdr:from>
    <xdr:to>
      <xdr:col>15</xdr:col>
      <xdr:colOff>202565</xdr:colOff>
      <xdr:row>20</xdr:row>
      <xdr:rowOff>3599815</xdr:rowOff>
    </xdr:to>
    <xdr:pic>
      <xdr:nvPicPr>
        <xdr:cNvPr id="28" name="图片 27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1337290" y="62829440"/>
          <a:ext cx="4755515" cy="3599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0</xdr:colOff>
      <xdr:row>20</xdr:row>
      <xdr:rowOff>0</xdr:rowOff>
    </xdr:from>
    <xdr:to>
      <xdr:col>22</xdr:col>
      <xdr:colOff>153035</xdr:colOff>
      <xdr:row>20</xdr:row>
      <xdr:rowOff>3599815</xdr:rowOff>
    </xdr:to>
    <xdr:pic>
      <xdr:nvPicPr>
        <xdr:cNvPr id="29" name="图片 28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6576040" y="62829440"/>
          <a:ext cx="4267835" cy="3599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22</xdr:col>
      <xdr:colOff>200025</xdr:colOff>
      <xdr:row>20</xdr:row>
      <xdr:rowOff>3771900</xdr:rowOff>
    </xdr:from>
    <xdr:to>
      <xdr:col>28</xdr:col>
      <xdr:colOff>485140</xdr:colOff>
      <xdr:row>21</xdr:row>
      <xdr:rowOff>3561715</xdr:rowOff>
    </xdr:to>
    <xdr:pic>
      <xdr:nvPicPr>
        <xdr:cNvPr id="30" name="图片 29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20890865" y="66601340"/>
          <a:ext cx="4399915" cy="3599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15</xdr:row>
      <xdr:rowOff>171450</xdr:rowOff>
    </xdr:from>
    <xdr:to>
      <xdr:col>14</xdr:col>
      <xdr:colOff>0</xdr:colOff>
      <xdr:row>15</xdr:row>
      <xdr:rowOff>3505200</xdr:rowOff>
    </xdr:to>
    <xdr:pic>
      <xdr:nvPicPr>
        <xdr:cNvPr id="31" name="图片 30"/>
        <xdr:cNvPicPr>
          <a:picLocks noChangeAspect="1"/>
        </xdr:cNvPicPr>
      </xdr:nvPicPr>
      <xdr:blipFill>
        <a:blip r:embed="rId24"/>
        <a:srcRect r="20465" b="7391"/>
        <a:stretch>
          <a:fillRect/>
        </a:stretch>
      </xdr:blipFill>
      <xdr:spPr>
        <a:xfrm>
          <a:off x="11337290" y="43950890"/>
          <a:ext cx="3867150" cy="3333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0</xdr:colOff>
      <xdr:row>15</xdr:row>
      <xdr:rowOff>0</xdr:rowOff>
    </xdr:from>
    <xdr:to>
      <xdr:col>21</xdr:col>
      <xdr:colOff>142240</xdr:colOff>
      <xdr:row>15</xdr:row>
      <xdr:rowOff>3564255</xdr:rowOff>
    </xdr:to>
    <xdr:pic>
      <xdr:nvPicPr>
        <xdr:cNvPr id="32" name="图片 31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5204440" y="43779440"/>
          <a:ext cx="4942840" cy="3564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27</xdr:col>
      <xdr:colOff>517525</xdr:colOff>
      <xdr:row>15</xdr:row>
      <xdr:rowOff>3599815</xdr:rowOff>
    </xdr:to>
    <xdr:pic>
      <xdr:nvPicPr>
        <xdr:cNvPr id="33" name="图片 32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20005040" y="43779440"/>
          <a:ext cx="4632325" cy="35998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24037;&#20316;&#24213;&#31295;12.11\&#22303;&#22320;&#24213;&#3129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操作表"/>
      <sheetName val="调查分析表"/>
      <sheetName val="土地一般因素"/>
      <sheetName val="成本逼近"/>
      <sheetName val="土地调查评价表-工业用地"/>
      <sheetName val="土地调查评价表-商业用地"/>
      <sheetName val="居住用地"/>
      <sheetName val="工业"/>
      <sheetName val="住宅"/>
      <sheetName val="商业"/>
      <sheetName val="土地租赁"/>
      <sheetName val="房地出租"/>
      <sheetName val="生产企业不动产"/>
      <sheetName val="XL4Poppy"/>
      <sheetName val="封面"/>
      <sheetName val="毕马威联系人"/>
      <sheetName val="资产负债表项目与会计科目对照表"/>
      <sheetName val="1.0 现金"/>
      <sheetName val="1.1 运送中现金"/>
      <sheetName val="1.2 银行存款"/>
      <sheetName val="2.0 贵金属"/>
      <sheetName val="3.0 存放中央银行款项"/>
      <sheetName val="4.0 存放拆放同业和金融性公司款项"/>
      <sheetName val="5.0 贷款分析(按性质)"/>
      <sheetName val="5.1 按客户性质分类"/>
      <sheetName val="5.2 非应计贷款与后三类贷款调节表"/>
      <sheetName val="5.3-贷款分析(按原发放日期分析)"/>
      <sheetName val="5.4- 贷款分析(按逾期日分析)"/>
      <sheetName val="6.0 贴现分析(按汇票性质,风险分析)"/>
      <sheetName val="6.1 再贴现资金"/>
      <sheetName val="7.0 呆账准备金"/>
      <sheetName val="8.0 投资分类表"/>
      <sheetName val="8.1 增减变动情况"/>
      <sheetName val="8.2 短期债券投资明细表"/>
      <sheetName val="8.3 长期债券投资明细表"/>
      <sheetName val="8.4 股权投资明细表"/>
      <sheetName val="8.5 短期债券投资销售"/>
      <sheetName val="8.6 长期债券投资销售"/>
      <sheetName val="8.7 股权投资销售"/>
      <sheetName val="9.0 代理证券"/>
      <sheetName val="10.0 买入返售证券款"/>
      <sheetName val="10.1 买入返售证券款明细表"/>
      <sheetName val="11.0 应收账款增减变动情况和帐龄分析"/>
      <sheetName val="12.0 其它应收款帐龄分析"/>
      <sheetName val="12.1 其它应收款明细表"/>
      <sheetName val="13.0 待处理流动资产损益明细表"/>
      <sheetName val="14.0 固定资产和在建工程"/>
      <sheetName val="14.1 固定资产内部转入"/>
      <sheetName val="14.2 固定资产内部转出"/>
      <sheetName val="14.3 由第三方保管的固定资产"/>
      <sheetName val="14.4 持有作经营租赁用途的固定资产"/>
      <sheetName val="14.5 闲置的固定资产"/>
      <sheetName val="14.6 以银行以外名义持有的固定资产"/>
      <sheetName val="14.7 作抵押用途的固定资产"/>
      <sheetName val="14.8 其他所有权,使用权带有限制的固定资产"/>
      <sheetName val="14.9 以重估值记帐的固定资产"/>
      <sheetName val="14.10 在建工程"/>
      <sheetName val="14.11 融资租入固定资产"/>
      <sheetName val="14.12 帐外资产"/>
      <sheetName val="14.13 资本承担"/>
      <sheetName val="14.14 土地"/>
      <sheetName val="14.15 提足折旧的固定资产"/>
      <sheetName val="15.0 固定资产清理明细表"/>
      <sheetName val="16.0 待处理固定资产损益明细表"/>
      <sheetName val="17.0 无形资产"/>
      <sheetName val="17.1 土地使用权"/>
      <sheetName val="17.2 其它无形资产"/>
      <sheetName val="18.0 长期待摊费用增减变动情况"/>
      <sheetName val="18.1 长期待摊费用明细表"/>
      <sheetName val="19.0 系统内往来"/>
      <sheetName val="20.0 待处理抵贷资产"/>
      <sheetName val="21.0 待处理资产明细表"/>
      <sheetName val="22.0 向中央银行借款明细表"/>
      <sheetName val="23.0 同业存放拆入和金融性公司拆入款项"/>
      <sheetName val="24.0 应解汇款"/>
      <sheetName val="25.0 汇出汇款"/>
      <sheetName val="26.0 应付帐款增减变动情况和帐龄分析"/>
      <sheetName val="27.0 其他应付款帐龄分析"/>
      <sheetName val="27.1 其他应付款明细表"/>
      <sheetName val="27.2 应付工资"/>
      <sheetName val="27.3 应付福利费"/>
      <sheetName val="27.4 预提费用增减变动情况"/>
      <sheetName val="28.0 应交税金"/>
      <sheetName val="29.0 保证金明细表"/>
      <sheetName val="30.0 发行长期债券"/>
      <sheetName val="31.0 长期借款"/>
      <sheetName val="32.0 员工之房改情况调查表"/>
      <sheetName val="33.0 委托贷款,委托贷款基金"/>
      <sheetName val="34.0 股权投资收益分类表"/>
      <sheetName val="35.0 专项其它收入"/>
      <sheetName val="36.0 专项其它支出"/>
      <sheetName val="37.0 以前年度损益调整"/>
      <sheetName val="38.0 - 开出保函"/>
      <sheetName val="38.1-开出信用证"/>
      <sheetName val="38.2 应收各项托收款项"/>
      <sheetName val="38.3 表外未履约期权合同"/>
      <sheetName val="38.4 表外未履约掉期合同"/>
      <sheetName val="38.5 表外未履约外汇合同"/>
      <sheetName val="38.6 或有负债明细表"/>
      <sheetName val="38.6.1 未决诉讼"/>
      <sheetName val="38.7 经营性租赁支出及承诺"/>
      <sheetName val="39.0 资产流动性情况"/>
      <sheetName val="39.1分币种列示资产负债"/>
      <sheetName val="39.2 收益率差异"/>
      <sheetName val="40.0 利息收支变动原因"/>
      <sheetName val="40.1 按业务类型披露"/>
      <sheetName val="40.2 贷款结构分析"/>
      <sheetName val="40.2.1 业务与相关会计科目对照表"/>
      <sheetName val="40.3 专项拨备变动"/>
      <sheetName val="41.0 对外实体投资"/>
      <sheetName val="会计帐与传输总数调节表"/>
      <sheetName val="20.0 待处理抵债资产"/>
      <sheetName val="27.5 应付利润增减变动情况"/>
      <sheetName val="38.6.2 已决未记帐诉讼"/>
      <sheetName val="40.2.2 业务与相关会计科目对照表 (外币)"/>
      <sheetName val="40.3 核销和年內回收款项分类"/>
      <sheetName val="41.1 自办经济实体"/>
      <sheetName val="42.0-关联方交易"/>
      <sheetName val="汇总"/>
      <sheetName val="置"/>
      <sheetName val="赤"/>
      <sheetName val="大"/>
      <sheetName val="红"/>
      <sheetName val="开"/>
      <sheetName val="湄"/>
      <sheetName val="仁"/>
      <sheetName val="绥"/>
      <sheetName val="桐"/>
      <sheetName val="营"/>
      <sheetName val="余"/>
      <sheetName val="正"/>
      <sheetName val="县"/>
      <sheetName val="5.0 贷款分析(按性质) "/>
      <sheetName val="5.3-贷款分析(按原发放日期分析)2003-6-30"/>
      <sheetName val="39。0 资产流动性情况"/>
      <sheetName val="Sheet1"/>
      <sheetName val="Sheet2"/>
      <sheetName val="Sheet3"/>
      <sheetName val="目录"/>
      <sheetName val="表1"/>
      <sheetName val="表2"/>
      <sheetName val="表3流动资产汇总表"/>
      <sheetName val="表3-1-1库存现金"/>
      <sheetName val="表3-1-2运送中现金"/>
      <sheetName val="表3-1-3银行存款"/>
      <sheetName val="表3-2贵金属"/>
      <sheetName val="表3-3存放中央银行款项"/>
      <sheetName val="表3-4存放同业款项"/>
      <sheetName val="表3-5拆放同业款项"/>
      <sheetName val="表3-6拆放金融性公司"/>
      <sheetName val="表3-7短期贷款汇总表"/>
      <sheetName val="表3-7-1短期贷款（对公）"/>
      <sheetName val="表3-7-2短期贷款（对私）"/>
      <sheetName val="表3-8应收进出口押汇"/>
      <sheetName val="表3-9应收账款"/>
      <sheetName val="表3-10其他应收款"/>
      <sheetName val="表3-11贴现"/>
      <sheetName val="表3-12短期投资"/>
      <sheetName val="表3-13代理证券"/>
      <sheetName val="表3-14买入返售证券"/>
      <sheetName val="表3-15待处理流动资产净损失"/>
      <sheetName val="表3-16一年内到期长期投资"/>
      <sheetName val="表4-1-1中长期贷款（对公）"/>
      <sheetName val="表4-1-2中长期贷款（对私）"/>
      <sheetName val="表4-2不良贷款（含对公、私）"/>
      <sheetName val="表5长期投资汇总表"/>
      <sheetName val="表5-1长期股权投资"/>
      <sheetName val="表5-2长期非剥离债转股"/>
      <sheetName val="表5-3长期债券投资"/>
      <sheetName val="表6固定资产汇总表"/>
      <sheetName val="表6-1-1建筑物"/>
      <sheetName val="表6-1-2构筑物"/>
      <sheetName val="表6-2-1机器设备"/>
      <sheetName val="表6-2-2车辆"/>
      <sheetName val="表6-3-1土建在建工程"/>
      <sheetName val="表6-3-2设备在建工程"/>
      <sheetName val="表6-4固定资产清理"/>
      <sheetName val="表6-5待处理固定资产净损失"/>
      <sheetName val="表7-1土地使用权"/>
      <sheetName val="表7-2无形资产-其他无形资产"/>
      <sheetName val="表8-1长期待摊费用"/>
      <sheetName val="表9其他资产"/>
      <sheetName val="表9-1待处理抵债房屋"/>
      <sheetName val="表9-2待处理抵债土地"/>
      <sheetName val="表9-3待处理抵债交通工具"/>
      <sheetName val="表9-4待处理抵债机器设备"/>
      <sheetName val="表9-5待处理抵债权利凭证"/>
      <sheetName val="表9-6待处理其他抵债资产"/>
      <sheetName val="表9-7抵债资产待处理损溢"/>
      <sheetName val="表9-8待处理资产"/>
      <sheetName val="表10流动负债汇总表"/>
      <sheetName val="表10-1短期存款"/>
      <sheetName val="表10-2短期储蓄存款"/>
      <sheetName val="表10-3财政性存款"/>
      <sheetName val="表10-4向央行借款"/>
      <sheetName val="表10-5同业存放款"/>
      <sheetName val="表10-6同业拆入"/>
      <sheetName val="表10-7金融性公司拆入"/>
      <sheetName val="表10-8应解汇款"/>
      <sheetName val="表10-9汇出汇款"/>
      <sheetName val="表10-10应付代理证券款项"/>
      <sheetName val="表10-11应付账款"/>
      <sheetName val="表10-12其它应付款"/>
      <sheetName val="表10-13应付工资"/>
      <sheetName val="表10-14应付福利费"/>
      <sheetName val="表10-15应交税金"/>
      <sheetName val="表10-16应付利润"/>
      <sheetName val="表10-17预提费用"/>
      <sheetName val="表10-18发行短期债券"/>
      <sheetName val="表10-19一年内到期的长期负债"/>
      <sheetName val="表11长期负债汇总"/>
      <sheetName val="表11-1长期存款"/>
      <sheetName val="表11-2长期储蓄存款"/>
      <sheetName val="表11-3保证金"/>
      <sheetName val="表11-4发行长期债券"/>
      <sheetName val="表11-5长期借款"/>
      <sheetName val="表11-6长期应付款"/>
      <sheetName val="表12其他负债"/>
      <sheetName val="表12-1委托贷款"/>
      <sheetName val="表12-2委托贷款基金"/>
      <sheetName val="12.1 其宁应收款明细表"/>
      <sheetName val="20.0 附表"/>
      <sheetName val="29.0 附表"/>
      <sheetName val="33.0 附表（1）"/>
      <sheetName val="33.0 附表（2）"/>
      <sheetName val="33.0 附表（3）"/>
      <sheetName val="33.0 附表（4）"/>
      <sheetName val="33.0 附表（5）"/>
      <sheetName val="表3-6买汇及贴现"/>
      <sheetName val="表3-7短期贷款汇总"/>
      <sheetName val="表3-8贸易融资"/>
      <sheetName val="表3-9应收利息"/>
      <sheetName val="表3-10应收股利"/>
      <sheetName val="表3-11其他应收款"/>
      <sheetName val="表3-13买入返售款项"/>
      <sheetName val="表3-14待摊费用"/>
      <sheetName val="表3-15一年内到期的长期资产"/>
      <sheetName val="表3-16其他流动资产"/>
      <sheetName val="表4-1中长期贷款汇总"/>
      <sheetName val="表4-1-2中长期贷款 (对私)"/>
      <sheetName val="表4-3长期投资汇总表"/>
      <sheetName val="表4-3-1长期股权投资"/>
      <sheetName val="表4-3-2长期信托债转股"/>
      <sheetName val="表4-3-3长期债权投资"/>
      <sheetName val="表5固定资产汇总表 "/>
      <sheetName val="表5-1-1建筑物"/>
      <sheetName val="房地产评估调查表"/>
      <sheetName val="表5-1-2构筑物"/>
      <sheetName val="表5-2-1营业器具"/>
      <sheetName val="表5-2-2交通工具"/>
      <sheetName val="B11车辆状况调查表"/>
      <sheetName val="表5-2-3电子设备"/>
      <sheetName val="表5-2-4租赁器具及设备"/>
      <sheetName val="设备附表1"/>
      <sheetName val="表5-3-1土建在建工程"/>
      <sheetName val="设备附表2"/>
      <sheetName val="表5-3-2设备在建工程"/>
      <sheetName val="表5-4固定资产清理"/>
      <sheetName val="表5-5待处理固定资产净损失"/>
      <sheetName val="表6-1无形资产－土地"/>
      <sheetName val="表6-2无形资产-其他无形资产"/>
      <sheetName val="表7长期待摊费用"/>
      <sheetName val="表8抵债资产汇总表"/>
      <sheetName val="表8-1抵债房屋"/>
      <sheetName val="表8-2抵债土地"/>
      <sheetName val="表8-3抵债交通工具"/>
      <sheetName val="表8-4抵债机器设备"/>
      <sheetName val="表8-5抵债权利凭证"/>
      <sheetName val="表8-6其他抵债资产"/>
      <sheetName val="表8-7抵债资产待处理损溢"/>
      <sheetName val="表9其他长期资产"/>
      <sheetName val="表10-3向央行借款"/>
      <sheetName val="表10-4票据融资"/>
      <sheetName val="表10-7卖出回购款项"/>
      <sheetName val="表10-10存入保证金 "/>
      <sheetName val="表10-11应付利息"/>
      <sheetName val="表10-18递延收益"/>
      <sheetName val="表10-19预计负债"/>
      <sheetName val="表10-20一年内到期的长期负债"/>
      <sheetName val="表10－21其他流动负债"/>
      <sheetName val="表11-3转贷款资金"/>
      <sheetName val="表11-5长期应付款"/>
      <sheetName val="表11－6其他长期负债"/>
      <sheetName val="40－短期借款变动表 "/>
      <sheetName val="41－拆入资金"/>
      <sheetName val="42－应付手续费 "/>
      <sheetName val="43－应付佣金 "/>
      <sheetName val="44－应付分保账款 "/>
      <sheetName val="45－预收保费 "/>
      <sheetName val="46-预收分保赔款（中华）"/>
      <sheetName val="47-存入分保准备金（中华）"/>
      <sheetName val="48－存入保证金 "/>
      <sheetName val="49－存入准备金清查评估表（中华）"/>
      <sheetName val="50-内部往来"/>
      <sheetName val="50－1-内部往来清查评估表（中华）"/>
      <sheetName val="50－2－系统往来清查评估表（中华）"/>
      <sheetName val="51-1-应付工资及应付福利费变动表"/>
      <sheetName val="51-2-职工人数统计表"/>
      <sheetName val="51-3-福利费计算表"/>
      <sheetName val="52－应付保户利差"/>
      <sheetName val="52-1应付保户利差（中华）"/>
      <sheetName val="53－应付利润"/>
      <sheetName val="54－应交税金"/>
      <sheetName val="55－卖出回购证券"/>
      <sheetName val="56－其他应付款"/>
      <sheetName val="57－预提费用"/>
      <sheetName val="57-1-预提费用清查表（中华）"/>
      <sheetName val="58－未决赔款准备金"/>
      <sheetName val="60－未到期责任准备金"/>
      <sheetName val="61－保户储金"/>
      <sheetName val="62－其他流动负债"/>
      <sheetName val="63－长期责任准备金"/>
      <sheetName val="64－长期健康险责任准备金"/>
      <sheetName val="65－寿险责任准备金"/>
      <sheetName val="66－保险保障基金"/>
      <sheetName val="67－长期借款"/>
      <sheetName val="67-1-一年内到期长期负债清查表（中华）"/>
      <sheetName val="68-长期应付款"/>
      <sheetName val="69-住房周转金"/>
      <sheetName val="70-其他长期负债"/>
      <sheetName val="71-少数股东权益"/>
      <sheetName val="72-所有者权益"/>
      <sheetName val="72-1-接受捐赠资产"/>
      <sheetName val="总审定表"/>
      <sheetName val="房地产评估调查表（1）"/>
      <sheetName val="房地产评估调查表（2）"/>
      <sheetName val="房地产评估调查表（3）"/>
      <sheetName val="房地产调查评估表（4）"/>
      <sheetName val="房地产评估调查表（5）"/>
      <sheetName val="房地产评估调查表（6）"/>
      <sheetName val="房地产评估调查表(7)"/>
      <sheetName val="房地产评估调查表（8）"/>
      <sheetName val="房地产评估调查表（9）"/>
      <sheetName val="房地产评估调查表 (10)"/>
      <sheetName val="房地产评估调查表 (1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>
    <pageSetUpPr fitToPage="1"/>
  </sheetPr>
  <dimension ref="A1:G30"/>
  <sheetViews>
    <sheetView tabSelected="1" workbookViewId="0">
      <selection activeCell="J2" sqref="J2"/>
    </sheetView>
  </sheetViews>
  <sheetFormatPr defaultColWidth="9" defaultRowHeight="13.5" outlineLevelCol="6"/>
  <cols>
    <col min="1" max="1" width="10.6333333333333" customWidth="1"/>
    <col min="2" max="2" width="23.75" customWidth="1"/>
    <col min="3" max="3" width="25.25" customWidth="1"/>
    <col min="5" max="5" width="14" customWidth="1"/>
    <col min="6" max="6" width="15.8833333333333" customWidth="1"/>
    <col min="7" max="7" width="13.6333333333333"/>
    <col min="8" max="8" width="11.3833333333333"/>
  </cols>
  <sheetData>
    <row r="1" ht="43.5" customHeight="1" spans="1:6">
      <c r="A1" s="21" t="s">
        <v>0</v>
      </c>
      <c r="B1" s="22"/>
      <c r="C1" s="21"/>
      <c r="D1" s="21"/>
      <c r="E1" s="21"/>
      <c r="F1" s="21"/>
    </row>
    <row r="2" s="20" customFormat="1" ht="38.25" customHeight="1" spans="1:6">
      <c r="A2" s="23" t="s">
        <v>1</v>
      </c>
      <c r="B2" s="23" t="s">
        <v>2</v>
      </c>
      <c r="C2" s="23" t="s">
        <v>3</v>
      </c>
      <c r="D2" s="23" t="s">
        <v>4</v>
      </c>
      <c r="E2" s="24" t="s">
        <v>5</v>
      </c>
      <c r="F2" s="23" t="s">
        <v>6</v>
      </c>
    </row>
    <row r="3" ht="35" customHeight="1" spans="1:7">
      <c r="A3" s="25">
        <v>1</v>
      </c>
      <c r="B3" s="11" t="s">
        <v>7</v>
      </c>
      <c r="C3" s="12" t="s">
        <v>8</v>
      </c>
      <c r="D3" s="11" t="s">
        <v>9</v>
      </c>
      <c r="E3" s="11">
        <v>1</v>
      </c>
      <c r="F3" s="11">
        <v>2014</v>
      </c>
      <c r="G3" s="26"/>
    </row>
    <row r="4" ht="35" customHeight="1" spans="1:7">
      <c r="A4" s="25">
        <v>2</v>
      </c>
      <c r="B4" s="11" t="s">
        <v>7</v>
      </c>
      <c r="C4" s="12" t="s">
        <v>8</v>
      </c>
      <c r="D4" s="11" t="s">
        <v>9</v>
      </c>
      <c r="E4" s="11">
        <v>1</v>
      </c>
      <c r="F4" s="11">
        <v>2015</v>
      </c>
      <c r="G4" s="26"/>
    </row>
    <row r="5" ht="35" customHeight="1" spans="1:7">
      <c r="A5" s="25">
        <v>3</v>
      </c>
      <c r="B5" s="11" t="s">
        <v>7</v>
      </c>
      <c r="C5" s="12" t="s">
        <v>8</v>
      </c>
      <c r="D5" s="11" t="s">
        <v>9</v>
      </c>
      <c r="E5" s="11">
        <v>2</v>
      </c>
      <c r="F5" s="11">
        <v>2016</v>
      </c>
      <c r="G5" s="26"/>
    </row>
    <row r="6" ht="35" customHeight="1" spans="1:7">
      <c r="A6" s="25">
        <v>4</v>
      </c>
      <c r="B6" s="11" t="s">
        <v>7</v>
      </c>
      <c r="C6" s="12" t="s">
        <v>8</v>
      </c>
      <c r="D6" s="11" t="s">
        <v>9</v>
      </c>
      <c r="E6" s="11">
        <v>1</v>
      </c>
      <c r="F6" s="11">
        <v>2017</v>
      </c>
      <c r="G6" s="26"/>
    </row>
    <row r="7" ht="35" customHeight="1" spans="1:7">
      <c r="A7" s="25">
        <v>5</v>
      </c>
      <c r="B7" s="11" t="s">
        <v>7</v>
      </c>
      <c r="C7" s="12" t="s">
        <v>8</v>
      </c>
      <c r="D7" s="11" t="s">
        <v>9</v>
      </c>
      <c r="E7" s="11">
        <v>4</v>
      </c>
      <c r="F7" s="11">
        <v>2018</v>
      </c>
      <c r="G7" s="26"/>
    </row>
    <row r="8" ht="35" customHeight="1" spans="1:7">
      <c r="A8" s="25">
        <v>6</v>
      </c>
      <c r="B8" s="11" t="s">
        <v>7</v>
      </c>
      <c r="C8" s="12" t="s">
        <v>8</v>
      </c>
      <c r="D8" s="11" t="s">
        <v>9</v>
      </c>
      <c r="E8" s="11">
        <v>5</v>
      </c>
      <c r="F8" s="11">
        <v>2019</v>
      </c>
      <c r="G8" s="26"/>
    </row>
    <row r="9" ht="35" customHeight="1" spans="1:7">
      <c r="A9" s="25">
        <v>7</v>
      </c>
      <c r="B9" s="11" t="s">
        <v>7</v>
      </c>
      <c r="C9" s="12" t="s">
        <v>8</v>
      </c>
      <c r="D9" s="11" t="s">
        <v>9</v>
      </c>
      <c r="E9" s="11">
        <v>4</v>
      </c>
      <c r="F9" s="11">
        <v>2020</v>
      </c>
      <c r="G9" s="26"/>
    </row>
    <row r="10" ht="35" customHeight="1" spans="1:7">
      <c r="A10" s="25">
        <v>8</v>
      </c>
      <c r="B10" s="11" t="s">
        <v>7</v>
      </c>
      <c r="C10" s="12" t="s">
        <v>8</v>
      </c>
      <c r="D10" s="11" t="s">
        <v>9</v>
      </c>
      <c r="E10" s="11">
        <v>2</v>
      </c>
      <c r="F10" s="11">
        <v>2021</v>
      </c>
      <c r="G10" s="26"/>
    </row>
    <row r="11" ht="35" customHeight="1" spans="1:7">
      <c r="A11" s="25">
        <v>9</v>
      </c>
      <c r="B11" s="11" t="s">
        <v>10</v>
      </c>
      <c r="C11" s="12" t="s">
        <v>8</v>
      </c>
      <c r="D11" s="11" t="s">
        <v>9</v>
      </c>
      <c r="E11" s="11">
        <v>1</v>
      </c>
      <c r="F11" s="27">
        <v>2021</v>
      </c>
      <c r="G11" s="26"/>
    </row>
    <row r="12" ht="35" customHeight="1" spans="1:7">
      <c r="A12" s="25">
        <v>10</v>
      </c>
      <c r="B12" s="27" t="s">
        <v>11</v>
      </c>
      <c r="C12" s="12" t="s">
        <v>8</v>
      </c>
      <c r="D12" s="11" t="s">
        <v>9</v>
      </c>
      <c r="E12" s="11">
        <v>1</v>
      </c>
      <c r="F12" s="27">
        <v>2021</v>
      </c>
      <c r="G12" s="26"/>
    </row>
    <row r="13" ht="35" customHeight="1" spans="1:7">
      <c r="A13" s="25">
        <v>11</v>
      </c>
      <c r="B13" s="11" t="s">
        <v>7</v>
      </c>
      <c r="C13" s="12" t="s">
        <v>8</v>
      </c>
      <c r="D13" s="11" t="s">
        <v>9</v>
      </c>
      <c r="E13" s="11">
        <v>4</v>
      </c>
      <c r="F13" s="11">
        <v>2022</v>
      </c>
      <c r="G13" s="26"/>
    </row>
    <row r="14" ht="35" customHeight="1" spans="1:7">
      <c r="A14" s="25">
        <v>12</v>
      </c>
      <c r="B14" s="11" t="s">
        <v>7</v>
      </c>
      <c r="C14" s="12" t="s">
        <v>12</v>
      </c>
      <c r="D14" s="11" t="s">
        <v>9</v>
      </c>
      <c r="E14" s="11">
        <v>1</v>
      </c>
      <c r="F14" s="11">
        <v>2016</v>
      </c>
      <c r="G14" s="26"/>
    </row>
    <row r="15" ht="35" customHeight="1" spans="1:7">
      <c r="A15" s="25">
        <v>13</v>
      </c>
      <c r="B15" s="11" t="s">
        <v>7</v>
      </c>
      <c r="C15" s="12" t="s">
        <v>12</v>
      </c>
      <c r="D15" s="11" t="s">
        <v>9</v>
      </c>
      <c r="E15" s="11">
        <v>1</v>
      </c>
      <c r="F15" s="11">
        <v>2017</v>
      </c>
      <c r="G15" s="26"/>
    </row>
    <row r="16" ht="35" customHeight="1" spans="1:7">
      <c r="A16" s="25">
        <v>14</v>
      </c>
      <c r="B16" s="11" t="s">
        <v>7</v>
      </c>
      <c r="C16" s="15" t="s">
        <v>13</v>
      </c>
      <c r="D16" s="11" t="s">
        <v>9</v>
      </c>
      <c r="E16" s="11">
        <v>1</v>
      </c>
      <c r="F16" s="11">
        <v>2021</v>
      </c>
      <c r="G16" s="26"/>
    </row>
    <row r="17" ht="35" customHeight="1" spans="1:7">
      <c r="A17" s="25">
        <v>15</v>
      </c>
      <c r="B17" s="11" t="s">
        <v>7</v>
      </c>
      <c r="C17" s="15" t="s">
        <v>12</v>
      </c>
      <c r="D17" s="11" t="s">
        <v>9</v>
      </c>
      <c r="E17" s="11">
        <v>1</v>
      </c>
      <c r="F17" s="27" t="s">
        <v>14</v>
      </c>
      <c r="G17" s="26"/>
    </row>
    <row r="18" ht="35" customHeight="1" spans="1:7">
      <c r="A18" s="25">
        <v>16</v>
      </c>
      <c r="B18" s="11" t="s">
        <v>7</v>
      </c>
      <c r="C18" s="15" t="s">
        <v>15</v>
      </c>
      <c r="D18" s="11" t="s">
        <v>9</v>
      </c>
      <c r="E18" s="11">
        <v>1</v>
      </c>
      <c r="F18" s="27">
        <v>2007</v>
      </c>
      <c r="G18" s="26"/>
    </row>
    <row r="19" ht="35" customHeight="1" spans="1:7">
      <c r="A19" s="25">
        <v>17</v>
      </c>
      <c r="B19" s="11" t="s">
        <v>16</v>
      </c>
      <c r="C19" s="15" t="s">
        <v>17</v>
      </c>
      <c r="D19" s="11" t="s">
        <v>9</v>
      </c>
      <c r="E19" s="11">
        <v>1</v>
      </c>
      <c r="F19" s="27">
        <v>2011</v>
      </c>
      <c r="G19" s="26"/>
    </row>
    <row r="20" ht="35" customHeight="1" spans="1:7">
      <c r="A20" s="25">
        <v>18</v>
      </c>
      <c r="B20" s="11" t="s">
        <v>18</v>
      </c>
      <c r="C20" s="15" t="s">
        <v>8</v>
      </c>
      <c r="D20" s="11" t="s">
        <v>9</v>
      </c>
      <c r="E20" s="11">
        <v>1</v>
      </c>
      <c r="F20" s="11">
        <v>2012</v>
      </c>
      <c r="G20" s="26"/>
    </row>
    <row r="21" ht="35" customHeight="1" spans="1:7">
      <c r="A21" s="25">
        <v>19</v>
      </c>
      <c r="B21" s="11" t="s">
        <v>7</v>
      </c>
      <c r="C21" s="15" t="s">
        <v>19</v>
      </c>
      <c r="D21" s="11" t="s">
        <v>9</v>
      </c>
      <c r="E21" s="11">
        <v>1</v>
      </c>
      <c r="F21" s="11">
        <v>2014</v>
      </c>
      <c r="G21" s="26"/>
    </row>
    <row r="22" ht="35" customHeight="1" spans="1:7">
      <c r="A22" s="25">
        <v>20</v>
      </c>
      <c r="B22" s="11" t="s">
        <v>7</v>
      </c>
      <c r="C22" s="15" t="s">
        <v>13</v>
      </c>
      <c r="D22" s="11" t="s">
        <v>9</v>
      </c>
      <c r="E22" s="11">
        <v>1</v>
      </c>
      <c r="F22" s="11">
        <v>2014</v>
      </c>
      <c r="G22" s="26"/>
    </row>
    <row r="23" ht="35" customHeight="1" spans="1:7">
      <c r="A23" s="25">
        <v>21</v>
      </c>
      <c r="B23" s="11" t="s">
        <v>7</v>
      </c>
      <c r="C23" s="15" t="s">
        <v>13</v>
      </c>
      <c r="D23" s="11" t="s">
        <v>9</v>
      </c>
      <c r="E23" s="11">
        <v>2</v>
      </c>
      <c r="F23" s="11">
        <v>2016</v>
      </c>
      <c r="G23" s="26"/>
    </row>
    <row r="24" ht="35" customHeight="1" spans="1:7">
      <c r="A24" s="25">
        <v>23</v>
      </c>
      <c r="B24" s="11" t="s">
        <v>7</v>
      </c>
      <c r="C24" s="15" t="s">
        <v>20</v>
      </c>
      <c r="D24" s="11" t="s">
        <v>9</v>
      </c>
      <c r="E24" s="11">
        <v>2</v>
      </c>
      <c r="F24" s="11">
        <v>2019</v>
      </c>
      <c r="G24" s="26"/>
    </row>
    <row r="25" ht="35" customHeight="1" spans="1:7">
      <c r="A25" s="25">
        <v>25</v>
      </c>
      <c r="B25" s="11" t="s">
        <v>21</v>
      </c>
      <c r="C25" s="15" t="s">
        <v>22</v>
      </c>
      <c r="D25" s="11" t="s">
        <v>23</v>
      </c>
      <c r="E25" s="11">
        <v>1</v>
      </c>
      <c r="F25" s="11">
        <v>2016</v>
      </c>
      <c r="G25" s="26"/>
    </row>
    <row r="26" ht="35" customHeight="1" spans="1:7">
      <c r="A26" s="25">
        <v>26</v>
      </c>
      <c r="B26" s="11" t="s">
        <v>21</v>
      </c>
      <c r="C26" s="12" t="s">
        <v>8</v>
      </c>
      <c r="D26" s="11" t="s">
        <v>9</v>
      </c>
      <c r="E26" s="11">
        <v>1</v>
      </c>
      <c r="F26" s="11">
        <v>2016</v>
      </c>
      <c r="G26" s="26"/>
    </row>
    <row r="27" ht="35" customHeight="1" spans="1:7">
      <c r="A27" s="25">
        <v>27</v>
      </c>
      <c r="B27" s="11" t="s">
        <v>21</v>
      </c>
      <c r="C27" s="12" t="s">
        <v>22</v>
      </c>
      <c r="D27" s="11" t="s">
        <v>23</v>
      </c>
      <c r="E27" s="11">
        <v>1</v>
      </c>
      <c r="F27" s="11">
        <v>2017</v>
      </c>
      <c r="G27" s="26"/>
    </row>
    <row r="28" ht="35" customHeight="1" spans="1:7">
      <c r="A28" s="25">
        <v>28</v>
      </c>
      <c r="B28" s="11" t="s">
        <v>21</v>
      </c>
      <c r="C28" s="12" t="s">
        <v>22</v>
      </c>
      <c r="D28" s="11" t="s">
        <v>23</v>
      </c>
      <c r="E28" s="11">
        <v>5</v>
      </c>
      <c r="F28" s="11">
        <v>2019</v>
      </c>
      <c r="G28" s="26"/>
    </row>
    <row r="29" ht="35" customHeight="1" spans="1:7">
      <c r="A29" s="25">
        <v>29</v>
      </c>
      <c r="B29" s="11" t="s">
        <v>21</v>
      </c>
      <c r="C29" s="12" t="s">
        <v>22</v>
      </c>
      <c r="D29" s="11" t="s">
        <v>23</v>
      </c>
      <c r="E29" s="11">
        <v>1</v>
      </c>
      <c r="F29" s="11">
        <v>2020</v>
      </c>
      <c r="G29" s="26"/>
    </row>
    <row r="30" ht="35" customHeight="1" spans="1:7">
      <c r="A30" s="25">
        <v>30</v>
      </c>
      <c r="B30" s="11" t="s">
        <v>21</v>
      </c>
      <c r="C30" s="12" t="s">
        <v>8</v>
      </c>
      <c r="D30" s="11" t="s">
        <v>9</v>
      </c>
      <c r="E30" s="11">
        <v>1</v>
      </c>
      <c r="F30" s="11">
        <v>2020</v>
      </c>
      <c r="G30" s="26"/>
    </row>
  </sheetData>
  <mergeCells count="1">
    <mergeCell ref="A1:F1"/>
  </mergeCells>
  <pageMargins left="0.708333333333333" right="0.708333333333333" top="0.747916666666667" bottom="0.747916666666667" header="0.314583333333333" footer="0.314583333333333"/>
  <pageSetup paperSize="9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5"/>
  <sheetViews>
    <sheetView topLeftCell="A14" workbookViewId="0">
      <selection activeCell="H16" sqref="H16"/>
    </sheetView>
  </sheetViews>
  <sheetFormatPr defaultColWidth="9" defaultRowHeight="13.5"/>
  <cols>
    <col min="1" max="1" width="10.6333333333333" customWidth="1"/>
    <col min="2" max="2" width="29.8833333333333" customWidth="1"/>
    <col min="3" max="3" width="25.25" customWidth="1"/>
    <col min="5" max="5" width="14.75" style="1"/>
    <col min="6" max="6" width="12.6333333333333" style="1"/>
    <col min="7" max="8" width="9" style="1"/>
    <col min="9" max="9" width="28.6333333333333" customWidth="1"/>
    <col min="10" max="10" width="14.75"/>
  </cols>
  <sheetData>
    <row r="1" ht="43.5" customHeight="1" spans="1:9">
      <c r="A1" s="2"/>
      <c r="B1" s="3"/>
      <c r="C1" s="2"/>
      <c r="D1" s="2"/>
      <c r="E1" s="4"/>
      <c r="F1" s="4"/>
      <c r="G1" s="4"/>
      <c r="H1" s="4"/>
      <c r="I1" s="2"/>
    </row>
    <row r="2" ht="43.5" customHeight="1" spans="1:9">
      <c r="A2" s="5"/>
      <c r="B2" s="6"/>
      <c r="C2" s="5"/>
      <c r="D2" s="5"/>
      <c r="E2" s="7"/>
      <c r="F2" s="7"/>
      <c r="G2" s="7"/>
      <c r="H2" s="7"/>
      <c r="I2" s="5"/>
    </row>
    <row r="3" ht="21.95" customHeight="1" spans="1:9">
      <c r="A3" s="8"/>
      <c r="B3" s="6"/>
      <c r="C3" s="8"/>
      <c r="D3" s="8"/>
      <c r="E3" s="9"/>
      <c r="F3" s="9"/>
      <c r="G3" s="9"/>
      <c r="H3" s="9"/>
      <c r="I3" s="8"/>
    </row>
    <row r="4" ht="38.25" customHeight="1" spans="1:9">
      <c r="A4" s="5" t="s">
        <v>1</v>
      </c>
      <c r="B4" s="5" t="s">
        <v>2</v>
      </c>
      <c r="C4" s="5" t="s">
        <v>3</v>
      </c>
      <c r="D4" s="5" t="s">
        <v>4</v>
      </c>
      <c r="E4" s="7" t="s">
        <v>24</v>
      </c>
      <c r="F4" s="7" t="s">
        <v>25</v>
      </c>
      <c r="G4" s="7" t="s">
        <v>26</v>
      </c>
      <c r="H4" s="7" t="s">
        <v>27</v>
      </c>
      <c r="I4" s="5" t="s">
        <v>6</v>
      </c>
    </row>
    <row r="5" ht="300" customHeight="1" spans="1:9">
      <c r="A5" s="10">
        <v>1</v>
      </c>
      <c r="B5" s="11" t="s">
        <v>7</v>
      </c>
      <c r="C5" s="12" t="s">
        <v>8</v>
      </c>
      <c r="D5" s="11" t="s">
        <v>9</v>
      </c>
      <c r="E5" s="13"/>
      <c r="F5" s="13"/>
      <c r="G5" s="13"/>
      <c r="H5" s="13">
        <v>3099</v>
      </c>
      <c r="I5" s="11">
        <v>2014</v>
      </c>
    </row>
    <row r="6" ht="300" customHeight="1" spans="1:9">
      <c r="A6" s="10">
        <v>2</v>
      </c>
      <c r="B6" s="11" t="s">
        <v>7</v>
      </c>
      <c r="C6" s="12" t="s">
        <v>8</v>
      </c>
      <c r="D6" s="11" t="s">
        <v>9</v>
      </c>
      <c r="E6" s="13"/>
      <c r="F6" s="13"/>
      <c r="G6" s="13"/>
      <c r="H6" s="13">
        <v>3049</v>
      </c>
      <c r="I6" s="11">
        <v>2015</v>
      </c>
    </row>
    <row r="7" ht="300" customHeight="1" spans="1:9">
      <c r="A7" s="10">
        <v>3</v>
      </c>
      <c r="B7" s="11" t="s">
        <v>7</v>
      </c>
      <c r="C7" s="12" t="s">
        <v>8</v>
      </c>
      <c r="D7" s="11" t="s">
        <v>9</v>
      </c>
      <c r="E7" s="13">
        <v>14272</v>
      </c>
      <c r="F7" s="13">
        <v>14272</v>
      </c>
      <c r="G7" s="13">
        <v>17800</v>
      </c>
      <c r="H7" s="13">
        <f>ROUND((E7+F7+G7)/3,-2)</f>
        <v>15400</v>
      </c>
      <c r="I7" s="11">
        <v>2016</v>
      </c>
    </row>
    <row r="8" ht="300" customHeight="1" spans="1:9">
      <c r="A8" s="10">
        <v>4</v>
      </c>
      <c r="B8" s="11" t="s">
        <v>7</v>
      </c>
      <c r="C8" s="12" t="s">
        <v>8</v>
      </c>
      <c r="D8" s="11" t="s">
        <v>9</v>
      </c>
      <c r="E8" s="13">
        <v>14424</v>
      </c>
      <c r="F8" s="13">
        <v>13824</v>
      </c>
      <c r="G8" s="13">
        <v>17580</v>
      </c>
      <c r="H8" s="13">
        <f>ROUND((E8+F8+G8)/3,-2)</f>
        <v>15300</v>
      </c>
      <c r="I8" s="11">
        <v>2017</v>
      </c>
    </row>
    <row r="9" ht="300" customHeight="1" spans="1:9">
      <c r="A9" s="10">
        <v>5</v>
      </c>
      <c r="B9" s="11" t="s">
        <v>7</v>
      </c>
      <c r="C9" s="12" t="s">
        <v>8</v>
      </c>
      <c r="D9" s="11" t="s">
        <v>9</v>
      </c>
      <c r="E9" s="13">
        <v>17120</v>
      </c>
      <c r="F9" s="13">
        <v>17444</v>
      </c>
      <c r="G9" s="13">
        <v>10900</v>
      </c>
      <c r="H9" s="13">
        <f>ROUND((E9+F9+G9)/3,-2)</f>
        <v>15200</v>
      </c>
      <c r="I9" s="11">
        <v>2018</v>
      </c>
    </row>
    <row r="10" ht="300" customHeight="1" spans="1:9">
      <c r="A10" s="10">
        <v>6</v>
      </c>
      <c r="B10" s="11" t="s">
        <v>7</v>
      </c>
      <c r="C10" s="12" t="s">
        <v>8</v>
      </c>
      <c r="D10" s="11" t="s">
        <v>9</v>
      </c>
      <c r="E10" s="13">
        <v>14528</v>
      </c>
      <c r="F10" s="13">
        <v>13400</v>
      </c>
      <c r="G10" s="13">
        <v>16880</v>
      </c>
      <c r="H10" s="13">
        <f>ROUND((E10+F10+G10)/3,-2)</f>
        <v>14900</v>
      </c>
      <c r="I10" s="11">
        <v>2019</v>
      </c>
    </row>
    <row r="11" ht="300" customHeight="1" spans="1:9">
      <c r="A11" s="10">
        <v>7</v>
      </c>
      <c r="B11" s="11" t="s">
        <v>7</v>
      </c>
      <c r="C11" s="12" t="s">
        <v>8</v>
      </c>
      <c r="D11" s="11" t="s">
        <v>9</v>
      </c>
      <c r="E11" s="13">
        <f>4698/2*6</f>
        <v>14094</v>
      </c>
      <c r="F11" s="13">
        <v>14194</v>
      </c>
      <c r="G11" s="13">
        <f>4798/2*6</f>
        <v>14394</v>
      </c>
      <c r="H11" s="13">
        <f>ROUND((E11+F11+G11)/3,-2)</f>
        <v>14200</v>
      </c>
      <c r="I11" s="11">
        <v>2020</v>
      </c>
    </row>
    <row r="12" ht="300" customHeight="1" spans="1:9">
      <c r="A12" s="10">
        <v>9</v>
      </c>
      <c r="B12" s="11" t="s">
        <v>7</v>
      </c>
      <c r="C12" s="12" t="s">
        <v>8</v>
      </c>
      <c r="D12" s="11" t="s">
        <v>9</v>
      </c>
      <c r="E12" s="13"/>
      <c r="F12" s="13"/>
      <c r="G12" s="13"/>
      <c r="H12" s="13">
        <f>H11-300</f>
        <v>13900</v>
      </c>
      <c r="I12" s="11">
        <v>2021</v>
      </c>
    </row>
    <row r="13" ht="300" customHeight="1" spans="1:9">
      <c r="A13" s="10">
        <v>10</v>
      </c>
      <c r="B13" s="11" t="s">
        <v>7</v>
      </c>
      <c r="C13" s="12" t="s">
        <v>8</v>
      </c>
      <c r="D13" s="11" t="s">
        <v>9</v>
      </c>
      <c r="E13" s="13"/>
      <c r="F13" s="13"/>
      <c r="G13" s="13"/>
      <c r="H13" s="13">
        <f>H12-300</f>
        <v>13600</v>
      </c>
      <c r="I13" s="11">
        <v>2022</v>
      </c>
    </row>
    <row r="14" ht="300" customHeight="1" spans="1:9">
      <c r="A14" s="10">
        <v>8</v>
      </c>
      <c r="B14" s="11" t="s">
        <v>28</v>
      </c>
      <c r="C14" s="12" t="s">
        <v>8</v>
      </c>
      <c r="D14" s="11" t="s">
        <v>9</v>
      </c>
      <c r="E14" s="13">
        <v>29200</v>
      </c>
      <c r="F14" s="13">
        <v>26100</v>
      </c>
      <c r="G14" s="13">
        <v>31280</v>
      </c>
      <c r="H14" s="13">
        <f>ROUND((E14+F14+G14)/3,-2)</f>
        <v>28900</v>
      </c>
      <c r="I14" s="11">
        <v>2018</v>
      </c>
    </row>
    <row r="15" ht="300" customHeight="1" spans="1:12">
      <c r="A15" s="14"/>
      <c r="B15" s="11" t="s">
        <v>7</v>
      </c>
      <c r="C15" s="15" t="s">
        <v>29</v>
      </c>
      <c r="D15" s="11" t="s">
        <v>9</v>
      </c>
      <c r="E15" s="13"/>
      <c r="F15" s="13"/>
      <c r="G15" s="13"/>
      <c r="H15" s="13">
        <f>1000*6</f>
        <v>6000</v>
      </c>
      <c r="I15" s="11">
        <v>2007</v>
      </c>
      <c r="J15" s="19" t="s">
        <v>30</v>
      </c>
      <c r="K15" s="19"/>
      <c r="L15" s="19"/>
    </row>
    <row r="16" ht="300" customHeight="1" spans="1:9">
      <c r="A16" s="14"/>
      <c r="B16" s="11" t="s">
        <v>16</v>
      </c>
      <c r="C16" s="15" t="s">
        <v>31</v>
      </c>
      <c r="D16" s="11" t="s">
        <v>9</v>
      </c>
      <c r="E16" s="13"/>
      <c r="F16" s="13"/>
      <c r="G16" s="13"/>
      <c r="H16" s="13">
        <v>8400</v>
      </c>
      <c r="I16" s="11">
        <v>2011</v>
      </c>
    </row>
    <row r="17" ht="300" customHeight="1" spans="1:12">
      <c r="A17" s="14"/>
      <c r="B17" s="11" t="s">
        <v>18</v>
      </c>
      <c r="C17" s="15" t="s">
        <v>32</v>
      </c>
      <c r="D17" s="11" t="s">
        <v>9</v>
      </c>
      <c r="E17" s="13"/>
      <c r="F17" s="13"/>
      <c r="G17" s="13"/>
      <c r="H17" s="13">
        <f>3300*12</f>
        <v>39600</v>
      </c>
      <c r="I17" s="11">
        <v>2012</v>
      </c>
      <c r="J17" s="19" t="s">
        <v>30</v>
      </c>
      <c r="K17" s="19"/>
      <c r="L17" s="19"/>
    </row>
    <row r="18" ht="300" customHeight="1" spans="1:9">
      <c r="A18" s="14"/>
      <c r="B18" s="11" t="s">
        <v>7</v>
      </c>
      <c r="C18" s="15" t="s">
        <v>33</v>
      </c>
      <c r="D18" s="11" t="s">
        <v>9</v>
      </c>
      <c r="E18" s="13"/>
      <c r="F18" s="13"/>
      <c r="G18" s="13"/>
      <c r="H18" s="13">
        <f>450*12</f>
        <v>5400</v>
      </c>
      <c r="I18" s="11">
        <v>2014</v>
      </c>
    </row>
    <row r="19" ht="300" customHeight="1" spans="1:15">
      <c r="A19" s="14"/>
      <c r="B19" s="11" t="s">
        <v>7</v>
      </c>
      <c r="C19" s="15" t="s">
        <v>33</v>
      </c>
      <c r="D19" s="11" t="s">
        <v>9</v>
      </c>
      <c r="E19" s="13"/>
      <c r="F19" s="13"/>
      <c r="G19" s="13"/>
      <c r="H19" s="13">
        <f>450*12</f>
        <v>5400</v>
      </c>
      <c r="I19" s="11">
        <v>2016</v>
      </c>
      <c r="J19" s="19" t="s">
        <v>30</v>
      </c>
      <c r="K19" s="19"/>
      <c r="L19" s="19"/>
      <c r="M19" s="19"/>
      <c r="N19" s="19"/>
      <c r="O19" s="19"/>
    </row>
    <row r="20" ht="300" customHeight="1" spans="1:15">
      <c r="A20" s="14"/>
      <c r="B20" s="11" t="s">
        <v>7</v>
      </c>
      <c r="C20" s="15" t="s">
        <v>34</v>
      </c>
      <c r="D20" s="11" t="s">
        <v>9</v>
      </c>
      <c r="E20" s="13"/>
      <c r="F20" s="13"/>
      <c r="G20" s="13"/>
      <c r="H20" s="13">
        <f>ROUND((E20+F20+G20)/3,-2)</f>
        <v>0</v>
      </c>
      <c r="I20" s="11">
        <v>2019</v>
      </c>
      <c r="J20" s="19" t="s">
        <v>30</v>
      </c>
      <c r="K20" s="19"/>
      <c r="L20" s="19"/>
      <c r="M20" s="19"/>
      <c r="N20" s="19"/>
      <c r="O20" s="19"/>
    </row>
    <row r="21" ht="300" customHeight="1" spans="1:9">
      <c r="A21" s="14"/>
      <c r="B21" s="11" t="s">
        <v>21</v>
      </c>
      <c r="C21" s="12" t="s">
        <v>32</v>
      </c>
      <c r="D21" s="11" t="s">
        <v>9</v>
      </c>
      <c r="E21" s="13">
        <v>35694</v>
      </c>
      <c r="F21" s="13">
        <v>32985.92</v>
      </c>
      <c r="G21" s="13">
        <f>5799*6</f>
        <v>34794</v>
      </c>
      <c r="H21" s="13">
        <f>ROUND((E21+F21+G21)/3,-2)</f>
        <v>34500</v>
      </c>
      <c r="I21" s="11">
        <v>2016</v>
      </c>
    </row>
    <row r="22" ht="300" customHeight="1" spans="1:9">
      <c r="A22" s="14"/>
      <c r="B22" s="11" t="s">
        <v>21</v>
      </c>
      <c r="C22" s="12" t="s">
        <v>35</v>
      </c>
      <c r="D22" s="11" t="s">
        <v>23</v>
      </c>
      <c r="E22" s="13"/>
      <c r="F22" s="13"/>
      <c r="G22" s="13"/>
      <c r="H22" s="13">
        <f>(H21-600)/6</f>
        <v>5650</v>
      </c>
      <c r="I22" s="11">
        <v>2017</v>
      </c>
    </row>
    <row r="23" ht="300" customHeight="1" spans="1:9">
      <c r="A23" s="14"/>
      <c r="B23" s="11" t="s">
        <v>21</v>
      </c>
      <c r="C23" s="12" t="s">
        <v>35</v>
      </c>
      <c r="D23" s="11" t="s">
        <v>23</v>
      </c>
      <c r="E23" s="13"/>
      <c r="F23" s="13"/>
      <c r="G23" s="13"/>
      <c r="H23" s="13">
        <f>H22-100</f>
        <v>5550</v>
      </c>
      <c r="I23" s="11">
        <v>2019</v>
      </c>
    </row>
    <row r="24" ht="300" customHeight="1" spans="1:9">
      <c r="A24" s="14"/>
      <c r="B24" s="11" t="s">
        <v>21</v>
      </c>
      <c r="C24" s="12" t="s">
        <v>35</v>
      </c>
      <c r="D24" s="11" t="s">
        <v>23</v>
      </c>
      <c r="E24" s="13"/>
      <c r="F24" s="13"/>
      <c r="G24" s="13"/>
      <c r="H24" s="13">
        <f>H23-50</f>
        <v>5500</v>
      </c>
      <c r="I24" s="11">
        <v>2020</v>
      </c>
    </row>
    <row r="25" ht="24" customHeight="1" spans="1:9">
      <c r="A25" s="14" t="s">
        <v>36</v>
      </c>
      <c r="B25" s="16"/>
      <c r="C25" s="16"/>
      <c r="D25" s="17"/>
      <c r="E25" s="18"/>
      <c r="F25" s="18"/>
      <c r="G25" s="18"/>
      <c r="H25" s="18"/>
      <c r="I25" s="17"/>
    </row>
  </sheetData>
  <mergeCells count="7">
    <mergeCell ref="A1:I1"/>
    <mergeCell ref="A2:I2"/>
    <mergeCell ref="J15:L15"/>
    <mergeCell ref="J17:L17"/>
    <mergeCell ref="J19:O19"/>
    <mergeCell ref="J20:O20"/>
    <mergeCell ref="A25:C25"/>
  </mergeCells>
  <pageMargins left="0.708661417322835" right="0.708661417322835" top="0.748031496062992" bottom="0.748031496062992" header="0.31496062992126" footer="0.3149606299212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茅台酒 评估结果明细表</vt:lpstr>
      <vt:lpstr>询价表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十一 .</cp:lastModifiedBy>
  <dcterms:created xsi:type="dcterms:W3CDTF">2021-04-16T09:03:00Z</dcterms:created>
  <cp:lastPrinted>2021-12-31T02:37:00Z</cp:lastPrinted>
  <dcterms:modified xsi:type="dcterms:W3CDTF">2024-06-17T00:46:12Z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F6C7984D3E9D44D2AF569BAFF1BAB66D_13</vt:lpwstr>
  </property>
  <property fmtid="{D5CDD505-2E9C-101B-9397-08002B2CF9AE}" pid="3" name="KSOProductBuildVer">
    <vt:lpwstr>2052-11.1.0.14309</vt:lpwstr>
  </property>
  <property fmtid="{D5CDD505-2E9C-101B-9397-08002B2CF9AE}" pid="4" name="KSOReadingLayout">
    <vt:bool>true</vt:bool>
  </property>
</Properties>
</file>